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99" activeTab="4"/>
  </bookViews>
  <sheets>
    <sheet name="BS" sheetId="1" r:id="rId1"/>
    <sheet name="P&amp;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<sst xmlns="http://schemas.openxmlformats.org/spreadsheetml/2006/main" count="431" uniqueCount="336">
  <si>
    <t>BTM RESOURCES BERHAD (303962-T)</t>
  </si>
  <si>
    <t>(Incorporated In Malaysia)</t>
  </si>
  <si>
    <t>Unaudited</t>
  </si>
  <si>
    <t>as at</t>
  </si>
  <si>
    <t>Audited</t>
  </si>
  <si>
    <t>RM'000</t>
  </si>
  <si>
    <t>Inventories</t>
  </si>
  <si>
    <t>Trade receivables</t>
  </si>
  <si>
    <t>Cash and bank balances</t>
  </si>
  <si>
    <t>Trade payables</t>
  </si>
  <si>
    <t>Other payables and accruals</t>
  </si>
  <si>
    <t xml:space="preserve"> </t>
  </si>
  <si>
    <t xml:space="preserve">Current </t>
  </si>
  <si>
    <t>Quarter</t>
  </si>
  <si>
    <t>Comparative</t>
  </si>
  <si>
    <t>Current</t>
  </si>
  <si>
    <t>Year To Date</t>
  </si>
  <si>
    <t>Revenue</t>
  </si>
  <si>
    <t>Operating Expenses</t>
  </si>
  <si>
    <t>Other Operating Income</t>
  </si>
  <si>
    <t>Finance Costs</t>
  </si>
  <si>
    <t>Investing Results</t>
  </si>
  <si>
    <t>Taxation</t>
  </si>
  <si>
    <t>Share</t>
  </si>
  <si>
    <t>Capital</t>
  </si>
  <si>
    <t>Premium</t>
  </si>
  <si>
    <t>Non-distributable</t>
  </si>
  <si>
    <t>Distributable</t>
  </si>
  <si>
    <t>Revaluation</t>
  </si>
  <si>
    <t>Retained</t>
  </si>
  <si>
    <t>earnings</t>
  </si>
  <si>
    <t>Total</t>
  </si>
  <si>
    <t>Loss before taxation</t>
  </si>
  <si>
    <t>Interest paid</t>
  </si>
  <si>
    <t xml:space="preserve">NOTES </t>
  </si>
  <si>
    <t>Basis of Preparation and Accounting Policies</t>
  </si>
  <si>
    <t xml:space="preserve">Audit Qualification of Preceding Annual Financial Statements </t>
  </si>
  <si>
    <t xml:space="preserve">Seasonal or Cyclical Factors </t>
  </si>
  <si>
    <t xml:space="preserve">Changes in Estimates </t>
  </si>
  <si>
    <t>Debt and Equity Securities</t>
  </si>
  <si>
    <t>Dividend Paid</t>
  </si>
  <si>
    <t>Segmental Information</t>
  </si>
  <si>
    <t>Revaluation of Property, Plant and Equipment</t>
  </si>
  <si>
    <t>Material Events Subsequent to the end of the Reporting Period</t>
  </si>
  <si>
    <t>Changes in the Composition of the Group</t>
  </si>
  <si>
    <t>Performance Review on the Results of the Group</t>
  </si>
  <si>
    <t>Variance of Actual Profit From Forecast Profit</t>
  </si>
  <si>
    <t>This is not applicable.</t>
  </si>
  <si>
    <t>Details of taxation are as follows :</t>
  </si>
  <si>
    <t>Current Year</t>
  </si>
  <si>
    <t xml:space="preserve">Current Year </t>
  </si>
  <si>
    <t>To date</t>
  </si>
  <si>
    <t>Current taxation</t>
  </si>
  <si>
    <t>Deferred taxation</t>
  </si>
  <si>
    <t>Status of Corporate Proposals</t>
  </si>
  <si>
    <t>a)</t>
  </si>
  <si>
    <t xml:space="preserve">Group Borrowings </t>
  </si>
  <si>
    <t xml:space="preserve">Short Term Borrowings </t>
  </si>
  <si>
    <t>Material Litigation</t>
  </si>
  <si>
    <t>Dividends</t>
  </si>
  <si>
    <t>Earnings /(Loss) per Ordinary Share</t>
  </si>
  <si>
    <t>BY ORDER OF THE BOARD</t>
  </si>
  <si>
    <t>Unaudited Condensed Consolidated Statement of Changes in Equity</t>
  </si>
  <si>
    <t>Cumulative</t>
  </si>
  <si>
    <t>There were no dividends paid during the current financial quarter.</t>
  </si>
  <si>
    <t>There is no pending material litigation for the Group at the date of this report.</t>
  </si>
  <si>
    <t>No dividend has been recommended or declared for the current financial quarter.</t>
  </si>
  <si>
    <t>CASH FLOWS FROM OPERATING ACTIVITIES</t>
  </si>
  <si>
    <t>Adjustments for:-</t>
  </si>
  <si>
    <t>Depreciation on property, plant and equipment</t>
  </si>
  <si>
    <t>Interest expense</t>
  </si>
  <si>
    <t>CASH FLOWS FROM INVESTING ACTIVITIES</t>
  </si>
  <si>
    <t>Purchase of property, plant and equipment</t>
  </si>
  <si>
    <t>CASH FLOWS FROM FINANCING ACTIVITIES</t>
  </si>
  <si>
    <t>CASH AND CASH EQUIVALENTS COMPRISE:-</t>
  </si>
  <si>
    <t>NET TANGIBLE ASSETS PER SHARE (RM)</t>
  </si>
  <si>
    <t>Unusual Items</t>
  </si>
  <si>
    <t>N/A - Not Applicable</t>
  </si>
  <si>
    <t>reserves</t>
  </si>
  <si>
    <t>Changes in the Quarterly Results Compared to Preceeding Quarter</t>
  </si>
  <si>
    <t>Basic earnings/(loss) per share</t>
  </si>
  <si>
    <t>Weighted average number of</t>
  </si>
  <si>
    <t xml:space="preserve">   ordinary shares in issue ('000)</t>
  </si>
  <si>
    <t>Diluted earnings/(loss) per share</t>
  </si>
  <si>
    <t>N/A</t>
  </si>
  <si>
    <t>CASH AND CASH EQUIVALENTS AT 1ST JANUARY</t>
  </si>
  <si>
    <t>b)</t>
  </si>
  <si>
    <t xml:space="preserve">(The Condensed Consolidated Statement of Changes in Equity should be read in </t>
  </si>
  <si>
    <t>Gain on disposal of property, plant and equipment</t>
  </si>
  <si>
    <t>Proceeds from disposal of property, plant and equipment</t>
  </si>
  <si>
    <t>ASSETS</t>
  </si>
  <si>
    <t>Non-Current Assets</t>
  </si>
  <si>
    <t>Property, plant and equipment</t>
  </si>
  <si>
    <t>Investments</t>
  </si>
  <si>
    <t>Total Non-Current Assets</t>
  </si>
  <si>
    <t>Current Assets</t>
  </si>
  <si>
    <t>Fixed deposits with a licensed bank</t>
  </si>
  <si>
    <t>Total Current Assets</t>
  </si>
  <si>
    <t>TOTAL ASSETS</t>
  </si>
  <si>
    <t>EQUITY AND LIABILITIES</t>
  </si>
  <si>
    <t>The Company</t>
  </si>
  <si>
    <t>Revaluation reserves</t>
  </si>
  <si>
    <t>Share capital</t>
  </si>
  <si>
    <t>Share premium</t>
  </si>
  <si>
    <t>Accumulated losses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</si>
  <si>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</si>
  <si>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</si>
  <si>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</si>
  <si>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</si>
  <si>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</si>
  <si>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</si>
  <si>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 xml:space="preserve">TOTAL EQUITY AND LIABILITIES </t>
  </si>
  <si>
    <t>Bank overdrafts</t>
  </si>
  <si>
    <t>Prepaid lease payments</t>
  </si>
  <si>
    <t>Retirement benefits</t>
  </si>
  <si>
    <t>Long Term Borrowings</t>
  </si>
  <si>
    <t xml:space="preserve">     Secured - Term Loans</t>
  </si>
  <si>
    <t>Defined benefit obligations</t>
  </si>
  <si>
    <t>Amortisation of prepaid lease payments</t>
  </si>
  <si>
    <t xml:space="preserve">Current Year Prospect </t>
  </si>
  <si>
    <t>The effect on the loss per share of the assumed exercise of the Warrants is anti-dilutive and</t>
  </si>
  <si>
    <t xml:space="preserve">                    - Hire purchase</t>
  </si>
  <si>
    <t>There are no borrowings denominated in foreign currency.</t>
  </si>
  <si>
    <t>Condensed Consolidated Statement of Financial Position</t>
  </si>
  <si>
    <t>(The Condensed Consolidated Statement of Financial Position should be read in conjunction with the</t>
  </si>
  <si>
    <t>Unaudited Condensed Consolidated Statement of Comprehensive Income</t>
  </si>
  <si>
    <t>Unaudited Condensed Consolidated Statement of Cash Flows</t>
  </si>
  <si>
    <t xml:space="preserve">(The Condensed Consolidated Statement of Comprehensive Income should be read in conjunction with the </t>
  </si>
  <si>
    <t>Other Comprehensive Income, net of Tax</t>
  </si>
  <si>
    <t>(RM'000)</t>
  </si>
  <si>
    <t>(sen)</t>
  </si>
  <si>
    <t>Net loss for the period</t>
  </si>
  <si>
    <t xml:space="preserve">Basic loss per share </t>
  </si>
  <si>
    <t>Under provision in prior year</t>
  </si>
  <si>
    <t>Realised and unrealised accumulated losses</t>
  </si>
  <si>
    <t>As at</t>
  </si>
  <si>
    <t>The accumulated losses of the Group</t>
  </si>
  <si>
    <t xml:space="preserve">  -  realised</t>
  </si>
  <si>
    <t xml:space="preserve">  -  unrealised</t>
  </si>
  <si>
    <t>The audit report for the preceding annual financial statements was not subject to any qualification.</t>
  </si>
  <si>
    <t>The business operations of the Group were not materially affected by any seasonal or cyclical</t>
  </si>
  <si>
    <t>factors during the current financial quarter.</t>
  </si>
  <si>
    <t>There were no items affecting assets, liabilities, equity, net income, or cash flows that are unusual</t>
  </si>
  <si>
    <t>because of their nature, size, or incidence during the current financial quarter.</t>
  </si>
  <si>
    <t>There were no changes in estimates of amounts reported in prior financial years, that have a</t>
  </si>
  <si>
    <t>material effect in the current financial quarter.</t>
  </si>
  <si>
    <t>There were no issuances, cancellations, repurchases, resale and repayments of debt and equity</t>
  </si>
  <si>
    <t>The Group is principally engaged in the wood-based activity of logging, sawmilling, timber trading</t>
  </si>
  <si>
    <t>and manufacturing of moulding, finger-jointed and laminated timber i.e within a single industry</t>
  </si>
  <si>
    <t>segment and its operations are located wholly in Malaysia. Accordingly, segmental information</t>
  </si>
  <si>
    <t>reporting is not relevant in the context of the Group.</t>
  </si>
  <si>
    <t>The valuations of property, plant and equipment have been brought forward, without amendment</t>
  </si>
  <si>
    <t>There were no material events subsequent to the end of the current financial quarter that have not</t>
  </si>
  <si>
    <t>been reflected in the financial statements for the said period as at the date of issue of this quarterly</t>
  </si>
  <si>
    <t>report.</t>
  </si>
  <si>
    <t>The Group primarily depends on the income and contribution from the subsidiaries which rely on</t>
  </si>
  <si>
    <t>the availability of raw materials. The Group is making arrangements to secure raw materials in</t>
  </si>
  <si>
    <t>Basic loss per share of the Group is calculated by dividing the net loss attributable for the financial</t>
  </si>
  <si>
    <t>period by the weighted average number of ordinary shares in issue during the financial period.</t>
  </si>
  <si>
    <t>The breakdown of the accumulated losses of the Group as at the end of the reporting periods, into</t>
  </si>
  <si>
    <t>realised and unrealised accumulated losses, is as follows:-</t>
  </si>
  <si>
    <t>Hire purchase creditors</t>
  </si>
  <si>
    <t>Add: Consolidation adjustments</t>
  </si>
  <si>
    <t>Accumulated losses as per financial statements</t>
  </si>
  <si>
    <t>Net cash used in financing activities</t>
  </si>
  <si>
    <t>Retirement benefit paid</t>
  </si>
  <si>
    <t>Amount due to directors</t>
  </si>
  <si>
    <t>Loss Before Taxation</t>
  </si>
  <si>
    <t>Loss before taxation is stated after crediting/(charging):-</t>
  </si>
  <si>
    <t>Other income</t>
  </si>
  <si>
    <t>Gain on disposal of property,</t>
  </si>
  <si>
    <t xml:space="preserve">   plant and equipment</t>
  </si>
  <si>
    <t>Kelantan, Terengganu and Thailand where the raw materials are now available. However, the</t>
  </si>
  <si>
    <t>Amortisation of prepaid lease</t>
  </si>
  <si>
    <t xml:space="preserve">   payments</t>
  </si>
  <si>
    <t>Depreciation on property, plant</t>
  </si>
  <si>
    <t xml:space="preserve">   and equipment</t>
  </si>
  <si>
    <t>Changes in Contingent Liabilities</t>
  </si>
  <si>
    <t>There were no material changes in contingent liabilities since the last annual balance sheet as at</t>
  </si>
  <si>
    <t>Other disclosure items pursuant to Appendix 9B Note 16 of the Listing Requirements of Bursa</t>
  </si>
  <si>
    <t>Malaysia Securities Berhad are not applicable.</t>
  </si>
  <si>
    <t>Payment of hire purchase liabilities</t>
  </si>
  <si>
    <t>Taxation paid</t>
  </si>
  <si>
    <t xml:space="preserve">from the previous annual financial statements. </t>
  </si>
  <si>
    <t>There was no change in the composition of the Group during the current financial year to-date.</t>
  </si>
  <si>
    <t>This condensed consolidated interim financial statements ("Condensed Report") are prepared in</t>
  </si>
  <si>
    <t>accordance with Malaysian Financial Reporting Standard ("MFRS") 134: "Interim Financial</t>
  </si>
  <si>
    <t>Reporting" and paragraph 9.22 of the Main Market Listing Requirements of Bursa Malaysia</t>
  </si>
  <si>
    <t>Hire purchase interest paid</t>
  </si>
  <si>
    <t>Increase in amount due to directors</t>
  </si>
  <si>
    <t>Total Comprehensive Loss attributable to:</t>
  </si>
  <si>
    <t>Total Comprehensive Loss For The Period</t>
  </si>
  <si>
    <t>Loss From Ordinary Activities After Tax</t>
  </si>
  <si>
    <t>Loss From Ordinary Activities Before Tax</t>
  </si>
  <si>
    <t xml:space="preserve">      Owners of the Company</t>
  </si>
  <si>
    <t>Loss Per Share (sen) attributable to</t>
  </si>
  <si>
    <t xml:space="preserve">       - Basic</t>
  </si>
  <si>
    <t xml:space="preserve">       - Diluted </t>
  </si>
  <si>
    <t>Total Comprehensive Loss for the period</t>
  </si>
  <si>
    <t>hence, the diluted loss per share for respective periods have not been presented.</t>
  </si>
  <si>
    <t>Balance at 01-01-2013</t>
  </si>
  <si>
    <t>Other receivables, deposits and prepayments</t>
  </si>
  <si>
    <t>Fixed deposits with licensed banks</t>
  </si>
  <si>
    <t xml:space="preserve">Equity Attributable To Owners Of </t>
  </si>
  <si>
    <t>Bank borrowings (secured)</t>
  </si>
  <si>
    <t>Securities Berhad and should be read in conjuction with the Group's annual audited financial</t>
  </si>
  <si>
    <t>The significant accounting policies and methods of computation adopted in this interim financial</t>
  </si>
  <si>
    <t>report are consistent with those adopted for the annual audited financial statements for the year</t>
  </si>
  <si>
    <t xml:space="preserve">  - Offsetting Financial Assets and Financial Liabilities</t>
  </si>
  <si>
    <t xml:space="preserve">Amendments to MFRS 10, </t>
  </si>
  <si>
    <t>Amendments to MFRS 132</t>
  </si>
  <si>
    <t>Financial Instruments : Presentation</t>
  </si>
  <si>
    <t>Cash generated from operations</t>
  </si>
  <si>
    <t>31/12/2013</t>
  </si>
  <si>
    <t>Capital reserves</t>
  </si>
  <si>
    <t>Non-current asset held for sale</t>
  </si>
  <si>
    <t>Annual Financial Report for the year ended 31 December 2013)</t>
  </si>
  <si>
    <t xml:space="preserve">     Annual Financial Report for the year ended 31 December 2013)</t>
  </si>
  <si>
    <t>Balance at 01-01-2014</t>
  </si>
  <si>
    <t>conjunction with the Annual Financial Report for the year ended 31 December 2013.)</t>
  </si>
  <si>
    <t>statements for the year ended 31 December 2013.</t>
  </si>
  <si>
    <t>31 December 2013.</t>
  </si>
  <si>
    <t>global economic conditions in 2014 are expected to remain challenging which will affect the</t>
  </si>
  <si>
    <t xml:space="preserve">   MFRS 12 and MFRS 127</t>
  </si>
  <si>
    <t>Investment Entities</t>
  </si>
  <si>
    <t>Amendments to MFRS 136</t>
  </si>
  <si>
    <t>Impairment of Assets</t>
  </si>
  <si>
    <t xml:space="preserve">  - Recoverable Amount Disclosures for Non-Financial Assets</t>
  </si>
  <si>
    <t>Amendments to MFRS 139</t>
  </si>
  <si>
    <t>Financial Instruments : Recognition and Measurement</t>
  </si>
  <si>
    <t xml:space="preserve">  - Novation of Derivatives and Continuation of Hedge Accounting</t>
  </si>
  <si>
    <t>IC Interpretation 21</t>
  </si>
  <si>
    <t>Levies</t>
  </si>
  <si>
    <t>demand for timber products. The Directors expect the current year to be challenging but hope that</t>
  </si>
  <si>
    <t>its financial performance will improve.</t>
  </si>
  <si>
    <t>(i)</t>
  </si>
  <si>
    <t>(a)</t>
  </si>
  <si>
    <t>Proposed reduction of the issued and paid-up share capital of BTM pursuant to Section 64(1) of</t>
  </si>
  <si>
    <t>the Companies Act, 1965 ("Act") involving the cancellation of RM0.80 of the par value of each</t>
  </si>
  <si>
    <t>ordinary share of RM1.00 each in BTM ("Existing Share") ("Proposed Par Value Reduction");</t>
  </si>
  <si>
    <t>(b)</t>
  </si>
  <si>
    <t>Proposed reduction of RM3,959,431 from the share premium account of BTM pursuant to</t>
  </si>
  <si>
    <t>Sections 60(2) and 64(1) of the Act ("Proposed Share Premium Reduction");</t>
  </si>
  <si>
    <t>(c)</t>
  </si>
  <si>
    <t>Proposed amendments to the Memorandum &amp; Articles of Association of BTM ("M&amp;A") to</t>
  </si>
  <si>
    <t>facilitate the change in the par value of the ordinary shares in BTM from RM1.00 to RM0.20</t>
  </si>
  <si>
    <t>arising from the Proposed Par Value Reduction ("Proposed M&amp;A Amendments");</t>
  </si>
  <si>
    <t>(d)</t>
  </si>
  <si>
    <t>Proposed renounceable rights issue of up to 118,734,576 new ordinary shares of RM0.20 each</t>
  </si>
  <si>
    <t>in BTM ("BTM Shares")("Rights Shares") together with up to 47,493,830 free new detachable</t>
  </si>
  <si>
    <t>warrants ("Warrants") at an issue price of RM0.20 per Rights Share on the basis of two (2)</t>
  </si>
  <si>
    <t>Rights Shares for every one (1) BTM Share held after the Proposed Par Value Reduction</t>
  </si>
  <si>
    <t>together with four (4) Warrants for every ten (10) Rights Shares subscribed, based on a</t>
  </si>
  <si>
    <t>minimum subscription level of 36,328,586 Rights Shares together with 14,531,434 Warrants on</t>
  </si>
  <si>
    <t>an entitlement date to be determined and announced later ("Proposed Rights Issue with</t>
  </si>
  <si>
    <t>Warrants"); and</t>
  </si>
  <si>
    <t>(e)</t>
  </si>
  <si>
    <t>Proposed exemption for Dato' Seri Yong Tu Sang ("DSYTS") and persons acting in concert with</t>
  </si>
  <si>
    <t>DSYTS ("PACs") from the obligation to undertake a take-over offer for all the remaining BTM</t>
  </si>
  <si>
    <t>Shares and convertible securities not already owned by them under Paragraph 16.1 of Practice</t>
  </si>
  <si>
    <t>Note 9 of the Malaysian Code on Take-overs and Mergers, 2010 ("Code")("Proposed</t>
  </si>
  <si>
    <t>Exemption").</t>
  </si>
  <si>
    <t>(Collectively known as "the Proposals")</t>
  </si>
  <si>
    <t>On 29 November 2013, the Company submitted the listing application for the Proposals to Bursa</t>
  </si>
  <si>
    <t>Securities. Bursa Securities has, vide its letter dated 18 December 2013, approved the following:-</t>
  </si>
  <si>
    <t>admission to the Official List of Bursa Securities and the listing and quotation of up to</t>
  </si>
  <si>
    <t>47,493,830 new Warrants be issued pursuant to the Proposed Rights Issue with Warrants;</t>
  </si>
  <si>
    <t>the listing and quotation of up to 118,734,576 Rights Shares to be issued pursuant to the</t>
  </si>
  <si>
    <t>Proposed Rights Issue with Warrants;</t>
  </si>
  <si>
    <t>the listing and quotation of up to 1,352,740 Additional Warrants arising from the adjustment to</t>
  </si>
  <si>
    <t>the number of Outstanding Warrants pursuant to the Proposed Rights Issue with Warrants; and</t>
  </si>
  <si>
    <t>the listing and quotation of up to 48,846,570 new Shares to be issued pursuant to the exercise</t>
  </si>
  <si>
    <t>of the Warrants and Additional Warrants on the Main Market.</t>
  </si>
  <si>
    <t>(ii)</t>
  </si>
  <si>
    <t>On 29 April 2013, the Company announced that its wholly owned subsidiary, Besut Tsuda Wood</t>
  </si>
  <si>
    <t>There were no other corporate proposals that have been announced by the Group but not</t>
  </si>
  <si>
    <t>completed as at the date of this announcement.</t>
  </si>
  <si>
    <t>On 30 October 2013, Hong Leong Investment Bank Berhad ("HLIB") had announced on behalf of</t>
  </si>
  <si>
    <t>the Company, that the Company proposes to implement the following proposals:-</t>
  </si>
  <si>
    <t>Products Sdn Bhd, had on 29 April 2013 entered into an Assets Sale Agreement with Khas</t>
  </si>
  <si>
    <t>Promosi Sdn Bhd for the disposal of a unit of a woodwaste fired cogeneration system ("Boiler") for</t>
  </si>
  <si>
    <t>a disposal price of RM4,200,000.00 ("Proposed Disposal"). The shareholders of BTM had</t>
  </si>
  <si>
    <t>approved the Proposed Disposal at the Extraordinary General Meeting held on 5 July 2013.</t>
  </si>
  <si>
    <t>The shareholders of BTM had approved the Proposals at the Extraordinary General Meeting held</t>
  </si>
  <si>
    <t>Interest income</t>
  </si>
  <si>
    <t>Interest received</t>
  </si>
  <si>
    <t>Decrease/(increase) in trade receivables</t>
  </si>
  <si>
    <t>(Increase)/decrease in other receivables and deposits &amp; prepayments</t>
  </si>
  <si>
    <t>Net cash (used in)/generated from investing activities</t>
  </si>
  <si>
    <t>Board ("MASB") which are applicable to its financial statements:</t>
  </si>
  <si>
    <t>The adoption of the above amendments to MFRSs and new IC Interpretation does not have any</t>
  </si>
  <si>
    <t>significant impact on the interim financial report upon their initial application.</t>
  </si>
  <si>
    <t>ended 31 December 2013, except for the adoption of the following amendments to MFRSs and</t>
  </si>
  <si>
    <t>new Interpretation Committee ("IC") Interpretations issued by the Malaysian Accounting Standards</t>
  </si>
  <si>
    <t>securities during the current financial quarter.</t>
  </si>
  <si>
    <t>As At 30 June 2014</t>
  </si>
  <si>
    <t>30/06/2014</t>
  </si>
  <si>
    <t>Interim Report for the Quarter ended 30 June 2014</t>
  </si>
  <si>
    <t>30/06/2013</t>
  </si>
  <si>
    <t>For the 6 Months Ended 30 June 2014</t>
  </si>
  <si>
    <t xml:space="preserve">6 months </t>
  </si>
  <si>
    <t>ended 30-06-2014</t>
  </si>
  <si>
    <t>Balance at 30-06-2014</t>
  </si>
  <si>
    <t>ended 30-06-2013</t>
  </si>
  <si>
    <t>Balance at 30-06-2013</t>
  </si>
  <si>
    <t>6 months</t>
  </si>
  <si>
    <t>Interim Report for the Second Quarter Ended 30 June 2014</t>
  </si>
  <si>
    <t>Total Group borrowings as at 30 June 2014 are as follows :-</t>
  </si>
  <si>
    <t>on 29 April 2014. The Securities Commission Malaysia had, on 4 July 2014, approved the</t>
  </si>
  <si>
    <t>application by Dato' Seri Yong Tu Sang and persons acting in concert with him for the Proposed</t>
  </si>
  <si>
    <t>Exemption. The High Court of Malaya at Kuala Lumpur had, on 30 July 2014, granted an order</t>
  </si>
  <si>
    <t>confirming the Proposed Par Value Reduction and Proposed Share Premium Reduction pursuant</t>
  </si>
  <si>
    <t>to Sections 60(2) and 64 of the Companies Act, 1965 ("Court Order")</t>
  </si>
  <si>
    <t>The Court Order had beed lodged with the Companies Commission of Malaysia on 6 August 2014.</t>
  </si>
  <si>
    <t>Pursuant thereto, the reduction of the par value of each existing ordinary share in BTM from</t>
  </si>
  <si>
    <t>RM1.00 to RM0.20 was deemed effective on 6 August 2014. In relation thereto, the Proposed Par</t>
  </si>
  <si>
    <t>Value Reduction, Proposed Share Premium Reduction and Proposed M&amp;A Amendment have been</t>
  </si>
  <si>
    <t>completed.</t>
  </si>
  <si>
    <t>(Loss)/Profit From Operations</t>
  </si>
  <si>
    <t>For the second financial quarter under review, the Group recorded turnover of RM1.95 million, an</t>
  </si>
  <si>
    <t>increase of 22.2% over the corresponding period last year due to higher sales volume of its</t>
  </si>
  <si>
    <t xml:space="preserve">as compared to a pre-tax loss of RM19,000 in the corresponding period last year mainly due to </t>
  </si>
  <si>
    <t>compared to a pre-tax loss of RM1.71 million in the previous quarter ended 30 March 2014, mainly</t>
  </si>
  <si>
    <t>Increase/(decrease) in trade payables</t>
  </si>
  <si>
    <t>(Decrease)/increase in other payables and accruals</t>
  </si>
  <si>
    <t>CASH AND CASH EQUIVALENTS AT 30TH JUNE</t>
  </si>
  <si>
    <t>Operating (loss)/profit before working capital changes</t>
  </si>
  <si>
    <t>Net cash generated from operating activities</t>
  </si>
  <si>
    <t>NET INCREASE IN CASH AND CASH EQUIVALENTS</t>
  </si>
  <si>
    <t>manufactured products in the current quarter. The Group recorded a pre-tax loss of RM847,000</t>
  </si>
  <si>
    <t>For the quarter ended 30 June 2014, the Group recorded a pre-tax loss of RM847,000 as</t>
  </si>
  <si>
    <t>Increase in inventories</t>
  </si>
  <si>
    <t>lower cost of raw material in the previous financial quarter.</t>
  </si>
  <si>
    <t>due to higher turnover of its manufactured products and lower cost of raw material in the current</t>
  </si>
  <si>
    <t>financial quarter.</t>
  </si>
  <si>
    <t>DATED:28 AUGUST 2014</t>
  </si>
</sst>
</file>

<file path=xl/styles.xml><?xml version="1.0" encoding="utf-8"?>
<styleSheet xmlns="http://schemas.openxmlformats.org/spreadsheetml/2006/main">
  <numFmts count="3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_ * #,##0.0_ ;_ * \-#,##0.0_ ;_ * &quot;-&quot;??_ ;_ @_ "/>
    <numFmt numFmtId="179" formatCode="_ * #,##0_ ;_ * \-#,##0_ ;_ * &quot;-&quot;??_ ;_ @_ "/>
    <numFmt numFmtId="180" formatCode="#,##0.0_);\(#,##0.0\)"/>
    <numFmt numFmtId="181" formatCode="0.00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42" applyNumberFormat="1" applyFont="1" applyAlignment="1">
      <alignment/>
    </xf>
    <xf numFmtId="0" fontId="3" fillId="0" borderId="0" xfId="0" applyFont="1" applyAlignment="1">
      <alignment horizontal="center"/>
    </xf>
    <xf numFmtId="179" fontId="2" fillId="0" borderId="0" xfId="42" applyNumberFormat="1" applyFont="1" applyAlignment="1">
      <alignment/>
    </xf>
    <xf numFmtId="179" fontId="2" fillId="0" borderId="0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6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 horizontal="center"/>
    </xf>
    <xf numFmtId="14" fontId="2" fillId="0" borderId="0" xfId="0" applyNumberFormat="1" applyFont="1" applyAlignment="1" quotePrefix="1">
      <alignment horizontal="center"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/>
    </xf>
    <xf numFmtId="37" fontId="2" fillId="0" borderId="10" xfId="0" applyNumberFormat="1" applyFont="1" applyBorder="1" applyAlignment="1">
      <alignment/>
    </xf>
    <xf numFmtId="37" fontId="2" fillId="0" borderId="11" xfId="0" applyNumberFormat="1" applyFont="1" applyBorder="1" applyAlignment="1">
      <alignment/>
    </xf>
    <xf numFmtId="37" fontId="2" fillId="0" borderId="12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177" fontId="2" fillId="0" borderId="0" xfId="42" applyFont="1" applyAlignment="1">
      <alignment/>
    </xf>
    <xf numFmtId="37" fontId="6" fillId="0" borderId="0" xfId="0" applyNumberFormat="1" applyFont="1" applyAlignment="1">
      <alignment/>
    </xf>
    <xf numFmtId="37" fontId="2" fillId="0" borderId="0" xfId="42" applyNumberFormat="1" applyFont="1" applyAlignment="1">
      <alignment/>
    </xf>
    <xf numFmtId="37" fontId="2" fillId="0" borderId="0" xfId="42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2" fillId="0" borderId="0" xfId="42" applyNumberFormat="1" applyFont="1" applyAlignment="1">
      <alignment/>
    </xf>
    <xf numFmtId="37" fontId="2" fillId="0" borderId="13" xfId="42" applyNumberFormat="1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14" xfId="42" applyNumberFormat="1" applyFont="1" applyBorder="1" applyAlignment="1">
      <alignment/>
    </xf>
    <xf numFmtId="37" fontId="2" fillId="0" borderId="0" xfId="42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15" xfId="42" applyNumberFormat="1" applyFont="1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37" fontId="0" fillId="0" borderId="13" xfId="0" applyNumberFormat="1" applyFill="1" applyBorder="1" applyAlignment="1">
      <alignment/>
    </xf>
    <xf numFmtId="37" fontId="0" fillId="0" borderId="10" xfId="0" applyNumberFormat="1" applyFill="1" applyBorder="1" applyAlignment="1">
      <alignment/>
    </xf>
    <xf numFmtId="37" fontId="0" fillId="0" borderId="12" xfId="0" applyNumberFormat="1" applyFill="1" applyBorder="1" applyAlignment="1">
      <alignment/>
    </xf>
    <xf numFmtId="37" fontId="0" fillId="0" borderId="16" xfId="0" applyNumberFormat="1" applyFill="1" applyBorder="1" applyAlignment="1">
      <alignment/>
    </xf>
    <xf numFmtId="39" fontId="2" fillId="0" borderId="0" xfId="42" applyNumberFormat="1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39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9" fontId="2" fillId="0" borderId="0" xfId="0" applyNumberFormat="1" applyFont="1" applyAlignment="1">
      <alignment horizontal="center"/>
    </xf>
    <xf numFmtId="37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79" fontId="2" fillId="0" borderId="16" xfId="42" applyNumberFormat="1" applyFont="1" applyFill="1" applyBorder="1" applyAlignment="1">
      <alignment/>
    </xf>
    <xf numFmtId="179" fontId="2" fillId="0" borderId="0" xfId="42" applyNumberFormat="1" applyFont="1" applyFill="1" applyAlignment="1">
      <alignment/>
    </xf>
    <xf numFmtId="15" fontId="2" fillId="0" borderId="0" xfId="0" applyNumberFormat="1" applyFont="1" applyAlignment="1">
      <alignment/>
    </xf>
    <xf numFmtId="37" fontId="2" fillId="0" borderId="0" xfId="42" applyNumberFormat="1" applyFont="1" applyAlignment="1">
      <alignment/>
    </xf>
    <xf numFmtId="37" fontId="2" fillId="0" borderId="15" xfId="42" applyNumberFormat="1" applyFont="1" applyBorder="1" applyAlignment="1">
      <alignment/>
    </xf>
    <xf numFmtId="39" fontId="6" fillId="0" borderId="14" xfId="42" applyNumberFormat="1" applyFont="1" applyBorder="1" applyAlignment="1">
      <alignment/>
    </xf>
    <xf numFmtId="37" fontId="6" fillId="0" borderId="16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7" fontId="2" fillId="0" borderId="16" xfId="0" applyNumberFormat="1" applyFont="1" applyBorder="1" applyAlignment="1">
      <alignment/>
    </xf>
    <xf numFmtId="0" fontId="6" fillId="0" borderId="0" xfId="0" applyFont="1" applyAlignment="1">
      <alignment horizontal="left"/>
    </xf>
    <xf numFmtId="179" fontId="2" fillId="0" borderId="0" xfId="42" applyNumberFormat="1" applyFont="1" applyFill="1" applyBorder="1" applyAlignment="1">
      <alignment/>
    </xf>
    <xf numFmtId="37" fontId="2" fillId="0" borderId="0" xfId="0" applyNumberFormat="1" applyFont="1" applyBorder="1" applyAlignment="1">
      <alignment horizontal="right"/>
    </xf>
    <xf numFmtId="37" fontId="2" fillId="0" borderId="16" xfId="0" applyNumberFormat="1" applyFont="1" applyBorder="1" applyAlignment="1">
      <alignment horizontal="right"/>
    </xf>
    <xf numFmtId="37" fontId="2" fillId="0" borderId="14" xfId="0" applyNumberFormat="1" applyFont="1" applyBorder="1" applyAlignment="1">
      <alignment/>
    </xf>
    <xf numFmtId="0" fontId="2" fillId="0" borderId="0" xfId="0" applyFont="1" applyAlignment="1" quotePrefix="1">
      <alignment horizontal="center"/>
    </xf>
    <xf numFmtId="0" fontId="10" fillId="0" borderId="0" xfId="0" applyFont="1" applyAlignment="1">
      <alignment horizontal="left"/>
    </xf>
    <xf numFmtId="37" fontId="2" fillId="0" borderId="13" xfId="0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PageLayoutView="0" workbookViewId="0" topLeftCell="A12">
      <selection activeCell="D23" sqref="D23"/>
    </sheetView>
  </sheetViews>
  <sheetFormatPr defaultColWidth="9.140625" defaultRowHeight="12.75"/>
  <cols>
    <col min="1" max="1" width="2.7109375" style="0" customWidth="1"/>
    <col min="2" max="2" width="50.7109375" style="0" customWidth="1"/>
    <col min="3" max="3" width="2.7109375" style="0" customWidth="1"/>
    <col min="4" max="4" width="15.7109375" style="0" customWidth="1"/>
    <col min="5" max="5" width="2.7109375" style="0" customWidth="1"/>
    <col min="6" max="6" width="15.7109375" style="0" customWidth="1"/>
    <col min="7" max="7" width="2.7109375" style="0" customWidth="1"/>
  </cols>
  <sheetData>
    <row r="1" spans="1:9" ht="15.75">
      <c r="A1" s="1" t="s">
        <v>0</v>
      </c>
      <c r="B1" s="9"/>
      <c r="C1" s="9"/>
      <c r="D1" s="2"/>
      <c r="E1" s="2"/>
      <c r="F1" s="53"/>
      <c r="G1" s="2"/>
      <c r="H1" s="2"/>
      <c r="I1" s="2"/>
    </row>
    <row r="2" spans="1:9" ht="14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1" t="s">
        <v>123</v>
      </c>
      <c r="B3" s="9"/>
      <c r="C3" s="9"/>
      <c r="D3" s="2"/>
      <c r="E3" s="2"/>
      <c r="F3" s="2"/>
      <c r="G3" s="2"/>
      <c r="H3" s="2"/>
      <c r="I3" s="2"/>
    </row>
    <row r="4" spans="1:9" ht="15.75">
      <c r="A4" s="1" t="s">
        <v>295</v>
      </c>
      <c r="B4" s="9"/>
      <c r="C4" s="9"/>
      <c r="D4" s="2"/>
      <c r="E4" s="2"/>
      <c r="F4" s="2"/>
      <c r="G4" s="2"/>
      <c r="H4" s="2"/>
      <c r="I4" s="2"/>
    </row>
    <row r="5" spans="1:9" ht="14.2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10" t="s">
        <v>2</v>
      </c>
      <c r="E6" s="10"/>
      <c r="F6" s="10" t="s">
        <v>4</v>
      </c>
      <c r="G6" s="2"/>
      <c r="H6" s="2"/>
      <c r="I6" s="2"/>
    </row>
    <row r="7" spans="1:9" ht="15">
      <c r="A7" s="2"/>
      <c r="B7" s="2"/>
      <c r="C7" s="2"/>
      <c r="D7" s="10" t="s">
        <v>3</v>
      </c>
      <c r="E7" s="10"/>
      <c r="F7" s="10" t="s">
        <v>3</v>
      </c>
      <c r="G7" s="2"/>
      <c r="H7" s="2"/>
      <c r="I7" s="2"/>
    </row>
    <row r="8" spans="1:9" ht="15">
      <c r="A8" s="2"/>
      <c r="B8" s="2"/>
      <c r="C8" s="2"/>
      <c r="D8" s="19" t="s">
        <v>296</v>
      </c>
      <c r="E8" s="10"/>
      <c r="F8" s="19" t="s">
        <v>213</v>
      </c>
      <c r="G8" s="2"/>
      <c r="H8" s="2"/>
      <c r="I8" s="2"/>
    </row>
    <row r="9" spans="1:9" ht="15">
      <c r="A9" s="2"/>
      <c r="B9" s="2"/>
      <c r="C9" s="2"/>
      <c r="D9" s="10" t="s">
        <v>5</v>
      </c>
      <c r="E9" s="10"/>
      <c r="F9" s="10" t="s">
        <v>5</v>
      </c>
      <c r="G9" s="2"/>
      <c r="H9" s="2"/>
      <c r="I9" s="2"/>
    </row>
    <row r="10" spans="1:9" ht="9.75" customHeight="1">
      <c r="A10" s="2"/>
      <c r="B10" s="2"/>
      <c r="C10" s="2"/>
      <c r="D10" s="10"/>
      <c r="E10" s="10"/>
      <c r="F10" s="10"/>
      <c r="G10" s="2"/>
      <c r="H10" s="2"/>
      <c r="I10" s="2"/>
    </row>
    <row r="11" spans="1:9" ht="15">
      <c r="A11" s="9" t="s">
        <v>90</v>
      </c>
      <c r="B11" s="2"/>
      <c r="C11" s="23"/>
      <c r="D11" s="23"/>
      <c r="E11" s="23"/>
      <c r="F11" s="23"/>
      <c r="G11" s="23"/>
      <c r="H11" s="2"/>
      <c r="I11" s="2"/>
    </row>
    <row r="12" spans="1:9" ht="9.75" customHeight="1">
      <c r="A12" s="2"/>
      <c r="B12" s="2"/>
      <c r="C12" s="23"/>
      <c r="D12" s="23"/>
      <c r="E12" s="23"/>
      <c r="F12" s="23"/>
      <c r="G12" s="23"/>
      <c r="H12" s="2"/>
      <c r="I12" s="2"/>
    </row>
    <row r="13" spans="1:9" ht="15">
      <c r="A13" s="9" t="s">
        <v>91</v>
      </c>
      <c r="B13" s="2"/>
      <c r="C13" s="23"/>
      <c r="D13" s="27"/>
      <c r="E13" s="27"/>
      <c r="F13" s="27"/>
      <c r="G13" s="23"/>
      <c r="H13" s="2"/>
      <c r="I13" s="2"/>
    </row>
    <row r="14" spans="1:10" ht="14.25">
      <c r="A14" s="2"/>
      <c r="B14" s="2" t="s">
        <v>92</v>
      </c>
      <c r="C14" s="23"/>
      <c r="D14" s="24">
        <v>20037</v>
      </c>
      <c r="E14" s="27"/>
      <c r="F14" s="24">
        <v>20862</v>
      </c>
      <c r="G14" s="23"/>
      <c r="H14" s="2"/>
      <c r="I14" s="23"/>
      <c r="J14" s="22"/>
    </row>
    <row r="15" spans="1:9" ht="14.25">
      <c r="A15" s="2"/>
      <c r="B15" s="2" t="s">
        <v>113</v>
      </c>
      <c r="C15" s="23"/>
      <c r="D15" s="25">
        <v>498</v>
      </c>
      <c r="E15" s="27"/>
      <c r="F15" s="25">
        <v>517</v>
      </c>
      <c r="G15" s="23"/>
      <c r="H15" s="2"/>
      <c r="I15" s="2"/>
    </row>
    <row r="16" spans="1:9" ht="14.25">
      <c r="A16" s="2"/>
      <c r="B16" s="2" t="s">
        <v>93</v>
      </c>
      <c r="C16" s="23"/>
      <c r="D16" s="26">
        <v>0</v>
      </c>
      <c r="E16" s="27"/>
      <c r="F16" s="26">
        <v>0</v>
      </c>
      <c r="G16" s="23"/>
      <c r="H16" s="2"/>
      <c r="I16" s="2"/>
    </row>
    <row r="17" spans="1:9" ht="15">
      <c r="A17" s="2"/>
      <c r="B17" s="9" t="s">
        <v>94</v>
      </c>
      <c r="C17" s="23"/>
      <c r="D17" s="72">
        <f>SUM(D14:D16)</f>
        <v>20535</v>
      </c>
      <c r="E17" s="27"/>
      <c r="F17" s="72">
        <f>SUM(F14:F16)</f>
        <v>21379</v>
      </c>
      <c r="G17" s="23"/>
      <c r="H17" s="2"/>
      <c r="I17" s="2"/>
    </row>
    <row r="18" spans="1:9" ht="9.75" customHeight="1">
      <c r="A18" s="2"/>
      <c r="B18" s="2"/>
      <c r="C18" s="23"/>
      <c r="D18" s="27"/>
      <c r="E18" s="27"/>
      <c r="F18" s="27"/>
      <c r="G18" s="23"/>
      <c r="H18" s="2"/>
      <c r="I18" s="2"/>
    </row>
    <row r="19" spans="1:9" ht="15">
      <c r="A19" s="9" t="s">
        <v>95</v>
      </c>
      <c r="B19" s="2"/>
      <c r="C19" s="23"/>
      <c r="D19" s="27"/>
      <c r="E19" s="27"/>
      <c r="F19" s="27"/>
      <c r="G19" s="23"/>
      <c r="H19" s="2"/>
      <c r="I19" s="2"/>
    </row>
    <row r="20" spans="1:9" ht="14.25">
      <c r="A20" s="2"/>
      <c r="B20" s="2" t="s">
        <v>6</v>
      </c>
      <c r="C20" s="23"/>
      <c r="D20" s="24">
        <v>4180</v>
      </c>
      <c r="E20" s="27"/>
      <c r="F20" s="24">
        <v>4092</v>
      </c>
      <c r="G20" s="23"/>
      <c r="H20" s="23"/>
      <c r="I20" s="23"/>
    </row>
    <row r="21" spans="1:9" ht="14.25">
      <c r="A21" s="2"/>
      <c r="B21" s="2" t="s">
        <v>7</v>
      </c>
      <c r="C21" s="23"/>
      <c r="D21" s="25">
        <v>2198</v>
      </c>
      <c r="E21" s="27"/>
      <c r="F21" s="25">
        <v>3016</v>
      </c>
      <c r="G21" s="23"/>
      <c r="H21" s="23"/>
      <c r="I21" s="23"/>
    </row>
    <row r="22" spans="1:9" ht="14.25">
      <c r="A22" s="2"/>
      <c r="B22" s="2" t="s">
        <v>201</v>
      </c>
      <c r="C22" s="23"/>
      <c r="D22" s="25">
        <v>753</v>
      </c>
      <c r="E22" s="27"/>
      <c r="F22" s="25">
        <v>589</v>
      </c>
      <c r="G22" s="23"/>
      <c r="H22" s="23"/>
      <c r="I22" s="23"/>
    </row>
    <row r="23" spans="1:9" ht="14.25">
      <c r="A23" s="2"/>
      <c r="B23" s="2" t="s">
        <v>202</v>
      </c>
      <c r="C23" s="23"/>
      <c r="D23" s="25">
        <v>414</v>
      </c>
      <c r="E23" s="27"/>
      <c r="F23" s="25">
        <v>414</v>
      </c>
      <c r="G23" s="23"/>
      <c r="H23" s="2"/>
      <c r="I23" s="2"/>
    </row>
    <row r="24" spans="1:9" ht="14.25">
      <c r="A24" s="2"/>
      <c r="B24" s="2" t="s">
        <v>8</v>
      </c>
      <c r="C24" s="23"/>
      <c r="D24" s="26">
        <v>241</v>
      </c>
      <c r="E24" s="27"/>
      <c r="F24" s="26">
        <v>307</v>
      </c>
      <c r="G24" s="23"/>
      <c r="H24" s="2"/>
      <c r="I24" s="2"/>
    </row>
    <row r="25" spans="1:9" ht="14.25">
      <c r="A25" s="2"/>
      <c r="C25" s="23"/>
      <c r="D25" s="27">
        <f>SUM(D20:D24)</f>
        <v>7786</v>
      </c>
      <c r="E25" s="27"/>
      <c r="F25" s="27">
        <f>SUM(F20:F24)</f>
        <v>8418</v>
      </c>
      <c r="G25" s="23"/>
      <c r="H25" s="2"/>
      <c r="I25" s="2"/>
    </row>
    <row r="26" spans="1:9" ht="14.25">
      <c r="A26" s="2"/>
      <c r="B26" s="2" t="s">
        <v>215</v>
      </c>
      <c r="C26" s="23"/>
      <c r="D26" s="82">
        <v>4114</v>
      </c>
      <c r="E26" s="27"/>
      <c r="F26" s="82">
        <v>4114</v>
      </c>
      <c r="G26" s="23"/>
      <c r="H26" s="2"/>
      <c r="I26" s="2"/>
    </row>
    <row r="27" spans="1:9" ht="15">
      <c r="A27" s="2"/>
      <c r="B27" s="9" t="s">
        <v>97</v>
      </c>
      <c r="C27" s="23"/>
      <c r="D27" s="72">
        <f>SUM(D25:D26)</f>
        <v>11900</v>
      </c>
      <c r="E27" s="27"/>
      <c r="F27" s="72">
        <f>SUM(F25:F26)</f>
        <v>12532</v>
      </c>
      <c r="G27" s="23"/>
      <c r="H27" s="2"/>
      <c r="I27" s="2"/>
    </row>
    <row r="28" spans="1:9" ht="9.75" customHeight="1">
      <c r="A28" s="2"/>
      <c r="B28" s="9"/>
      <c r="C28" s="23"/>
      <c r="D28" s="72"/>
      <c r="E28" s="27"/>
      <c r="F28" s="72"/>
      <c r="G28" s="23"/>
      <c r="H28" s="2"/>
      <c r="I28" s="2"/>
    </row>
    <row r="29" spans="1:9" ht="15.75" thickBot="1">
      <c r="A29" s="9" t="s">
        <v>98</v>
      </c>
      <c r="B29" s="9"/>
      <c r="C29" s="23"/>
      <c r="D29" s="71">
        <f>+D17+D27</f>
        <v>32435</v>
      </c>
      <c r="E29" s="27"/>
      <c r="F29" s="71">
        <f>+F17+F27</f>
        <v>33911</v>
      </c>
      <c r="G29" s="23"/>
      <c r="H29" s="2"/>
      <c r="I29" s="2"/>
    </row>
    <row r="30" spans="1:9" ht="9.75" customHeight="1" thickTop="1">
      <c r="A30" s="2"/>
      <c r="B30" s="9"/>
      <c r="C30" s="23"/>
      <c r="D30" s="27"/>
      <c r="E30" s="27"/>
      <c r="F30" s="27"/>
      <c r="G30" s="23"/>
      <c r="H30" s="2"/>
      <c r="I30" s="2"/>
    </row>
    <row r="31" spans="1:9" ht="15">
      <c r="A31" s="9" t="s">
        <v>99</v>
      </c>
      <c r="B31" s="9"/>
      <c r="C31" s="23"/>
      <c r="D31" s="27"/>
      <c r="E31" s="27"/>
      <c r="F31" s="27"/>
      <c r="G31" s="23"/>
      <c r="H31" s="2"/>
      <c r="I31" s="2"/>
    </row>
    <row r="32" spans="1:9" ht="9.75" customHeight="1">
      <c r="A32" s="2"/>
      <c r="B32" s="9"/>
      <c r="C32" s="23"/>
      <c r="D32" s="27"/>
      <c r="E32" s="27"/>
      <c r="F32" s="27"/>
      <c r="G32" s="23"/>
      <c r="H32" s="2"/>
      <c r="I32" s="2"/>
    </row>
    <row r="33" spans="1:9" ht="15">
      <c r="A33" s="9" t="s">
        <v>203</v>
      </c>
      <c r="B33" s="9"/>
      <c r="C33" s="23"/>
      <c r="D33" s="27"/>
      <c r="E33" s="27"/>
      <c r="F33" s="27"/>
      <c r="G33" s="23"/>
      <c r="H33" s="2"/>
      <c r="I33" s="2"/>
    </row>
    <row r="34" spans="1:9" ht="15">
      <c r="A34" s="2"/>
      <c r="B34" s="9" t="s">
        <v>100</v>
      </c>
      <c r="C34" s="23"/>
      <c r="D34" s="27"/>
      <c r="E34" s="23"/>
      <c r="F34" s="27"/>
      <c r="G34" s="23"/>
      <c r="H34" s="2"/>
      <c r="I34" s="2"/>
    </row>
    <row r="35" spans="1:9" ht="14.25">
      <c r="A35" s="2"/>
      <c r="B35" s="2" t="s">
        <v>102</v>
      </c>
      <c r="C35" s="23"/>
      <c r="D35" s="24">
        <v>40734</v>
      </c>
      <c r="E35" s="23"/>
      <c r="F35" s="24">
        <v>40734</v>
      </c>
      <c r="G35" s="23"/>
      <c r="H35" s="2"/>
      <c r="I35" s="2"/>
    </row>
    <row r="36" spans="1:9" ht="14.25">
      <c r="A36" s="2"/>
      <c r="B36" s="2" t="s">
        <v>103</v>
      </c>
      <c r="C36" s="23"/>
      <c r="D36" s="25">
        <v>7628</v>
      </c>
      <c r="E36" s="23"/>
      <c r="F36" s="25">
        <v>7628</v>
      </c>
      <c r="G36" s="23"/>
      <c r="H36" s="2"/>
      <c r="I36" s="2"/>
    </row>
    <row r="37" spans="1:9" ht="14.25">
      <c r="A37" s="2"/>
      <c r="B37" s="2" t="s">
        <v>101</v>
      </c>
      <c r="C37" s="23"/>
      <c r="D37" s="25">
        <v>16378</v>
      </c>
      <c r="E37" s="23"/>
      <c r="F37" s="25">
        <v>16378</v>
      </c>
      <c r="G37" s="23"/>
      <c r="H37" s="23"/>
      <c r="I37" s="2"/>
    </row>
    <row r="38" spans="1:9" ht="14.25">
      <c r="A38" s="2"/>
      <c r="B38" s="2" t="s">
        <v>214</v>
      </c>
      <c r="C38" s="23"/>
      <c r="D38" s="25">
        <v>532</v>
      </c>
      <c r="E38" s="23"/>
      <c r="F38" s="25">
        <v>532</v>
      </c>
      <c r="G38" s="23"/>
      <c r="H38" s="23"/>
      <c r="I38" s="2"/>
    </row>
    <row r="39" spans="1:9" ht="14.25">
      <c r="A39" s="2"/>
      <c r="B39" s="2" t="s">
        <v>104</v>
      </c>
      <c r="C39" s="23"/>
      <c r="D39" s="26">
        <f>+Equity!M21</f>
        <v>-49069</v>
      </c>
      <c r="E39" s="23"/>
      <c r="F39" s="26">
        <v>-46512</v>
      </c>
      <c r="G39" s="23"/>
      <c r="H39" s="2"/>
      <c r="I39" s="2"/>
    </row>
    <row r="40" spans="1:9" ht="15">
      <c r="A40" s="9" t="s">
        <v>105</v>
      </c>
      <c r="B40" s="2"/>
      <c r="C40" s="23"/>
      <c r="D40" s="72">
        <f>SUM(D35:D39)</f>
        <v>16203</v>
      </c>
      <c r="E40" s="23"/>
      <c r="F40" s="72">
        <f>SUM(F35:F39)</f>
        <v>18760</v>
      </c>
      <c r="G40" s="23"/>
      <c r="H40" s="2"/>
      <c r="I40" s="2"/>
    </row>
    <row r="41" spans="1:9" ht="9.75" customHeight="1">
      <c r="A41" s="2"/>
      <c r="B41" s="2"/>
      <c r="C41" s="23"/>
      <c r="D41" s="27"/>
      <c r="E41" s="23"/>
      <c r="F41" s="27"/>
      <c r="G41" s="23"/>
      <c r="H41" s="2"/>
      <c r="I41" s="2"/>
    </row>
    <row r="42" spans="1:9" ht="15">
      <c r="A42" s="9" t="s">
        <v>106</v>
      </c>
      <c r="B42" s="2"/>
      <c r="C42" s="23"/>
      <c r="D42" s="27"/>
      <c r="E42" s="23"/>
      <c r="F42" s="27"/>
      <c r="G42" s="23"/>
      <c r="H42" s="2"/>
      <c r="I42" s="2"/>
    </row>
    <row r="43" spans="1:9" ht="14.25">
      <c r="A43" s="2"/>
      <c r="B43" s="2" t="s">
        <v>114</v>
      </c>
      <c r="C43" s="23"/>
      <c r="D43" s="24">
        <v>1374</v>
      </c>
      <c r="E43" s="23"/>
      <c r="F43" s="24">
        <v>1270</v>
      </c>
      <c r="G43" s="23"/>
      <c r="H43" s="23"/>
      <c r="I43" s="2"/>
    </row>
    <row r="44" spans="1:9" ht="14.25">
      <c r="A44" s="2"/>
      <c r="B44" s="2" t="s">
        <v>204</v>
      </c>
      <c r="C44" s="23"/>
      <c r="D44" s="25">
        <v>96</v>
      </c>
      <c r="E44" s="23"/>
      <c r="F44" s="25">
        <v>766</v>
      </c>
      <c r="G44" s="23"/>
      <c r="H44" s="2"/>
      <c r="I44" s="2"/>
    </row>
    <row r="45" spans="1:9" ht="14.25">
      <c r="A45" s="2"/>
      <c r="B45" s="2" t="s">
        <v>161</v>
      </c>
      <c r="C45" s="23"/>
      <c r="D45" s="25">
        <v>86</v>
      </c>
      <c r="E45" s="23"/>
      <c r="F45" s="25">
        <v>94</v>
      </c>
      <c r="G45" s="23"/>
      <c r="H45" s="2"/>
      <c r="I45" s="2"/>
    </row>
    <row r="46" spans="1:9" ht="14.25">
      <c r="A46" s="2"/>
      <c r="B46" s="2" t="s">
        <v>53</v>
      </c>
      <c r="C46" s="23"/>
      <c r="D46" s="26">
        <v>167</v>
      </c>
      <c r="E46" s="23"/>
      <c r="F46" s="26">
        <v>167</v>
      </c>
      <c r="G46" s="23"/>
      <c r="H46" s="23"/>
      <c r="I46" s="2"/>
    </row>
    <row r="47" spans="1:9" ht="15">
      <c r="A47" s="2"/>
      <c r="B47" s="9" t="s">
        <v>107</v>
      </c>
      <c r="C47" s="23"/>
      <c r="D47" s="72">
        <f>SUM(D43:D46)</f>
        <v>1723</v>
      </c>
      <c r="E47" s="23"/>
      <c r="F47" s="72">
        <f>SUM(F43:F46)</f>
        <v>2297</v>
      </c>
      <c r="G47" s="23"/>
      <c r="H47" s="2"/>
      <c r="I47" s="2"/>
    </row>
    <row r="48" spans="1:9" ht="9.75" customHeight="1">
      <c r="A48" s="2"/>
      <c r="B48" s="2"/>
      <c r="C48" s="23"/>
      <c r="D48" s="23"/>
      <c r="E48" s="23"/>
      <c r="F48" s="23"/>
      <c r="G48" s="23"/>
      <c r="H48" s="2"/>
      <c r="I48" s="2"/>
    </row>
    <row r="49" spans="1:9" ht="15">
      <c r="A49" s="9" t="s">
        <v>108</v>
      </c>
      <c r="B49" s="2"/>
      <c r="C49" s="23"/>
      <c r="D49" s="23"/>
      <c r="E49" s="23"/>
      <c r="F49" s="23"/>
      <c r="G49" s="23"/>
      <c r="H49" s="2"/>
      <c r="I49" s="2"/>
    </row>
    <row r="50" spans="1:9" ht="14.25">
      <c r="A50" s="2"/>
      <c r="B50" s="2" t="s">
        <v>9</v>
      </c>
      <c r="C50" s="23"/>
      <c r="D50" s="24">
        <v>918</v>
      </c>
      <c r="E50" s="23"/>
      <c r="F50" s="24">
        <v>592</v>
      </c>
      <c r="G50" s="23"/>
      <c r="H50" s="23"/>
      <c r="I50" s="23"/>
    </row>
    <row r="51" spans="1:9" ht="14.25">
      <c r="A51" s="2"/>
      <c r="B51" s="2" t="s">
        <v>10</v>
      </c>
      <c r="C51" s="23"/>
      <c r="D51" s="25">
        <v>4768</v>
      </c>
      <c r="E51" s="23"/>
      <c r="F51" s="25">
        <v>5185</v>
      </c>
      <c r="G51" s="23"/>
      <c r="H51" s="23"/>
      <c r="I51" s="23"/>
    </row>
    <row r="52" spans="1:9" ht="14.25">
      <c r="A52" s="2"/>
      <c r="B52" s="2" t="s">
        <v>204</v>
      </c>
      <c r="C52" s="23"/>
      <c r="D52" s="25">
        <v>5397</v>
      </c>
      <c r="E52" s="23"/>
      <c r="F52" s="25">
        <v>4981</v>
      </c>
      <c r="G52" s="23"/>
      <c r="H52" s="2"/>
      <c r="I52" s="2"/>
    </row>
    <row r="53" spans="1:9" ht="14.25">
      <c r="A53" s="2"/>
      <c r="B53" s="2" t="s">
        <v>166</v>
      </c>
      <c r="C53" s="23"/>
      <c r="D53" s="25">
        <v>3331</v>
      </c>
      <c r="E53" s="23"/>
      <c r="F53" s="25">
        <v>1998</v>
      </c>
      <c r="G53" s="23"/>
      <c r="H53" s="2"/>
      <c r="I53" s="2"/>
    </row>
    <row r="54" spans="1:9" ht="14.25">
      <c r="A54" s="2"/>
      <c r="B54" s="2" t="s">
        <v>161</v>
      </c>
      <c r="C54" s="23"/>
      <c r="D54" s="25">
        <v>22</v>
      </c>
      <c r="E54" s="23"/>
      <c r="F54" s="25">
        <v>25</v>
      </c>
      <c r="G54" s="23"/>
      <c r="H54" s="2"/>
      <c r="I54" s="2"/>
    </row>
    <row r="55" spans="1:9" ht="14.25">
      <c r="A55" s="2"/>
      <c r="B55" s="2" t="s">
        <v>22</v>
      </c>
      <c r="C55" s="23"/>
      <c r="D55" s="26">
        <v>73</v>
      </c>
      <c r="E55" s="23"/>
      <c r="F55" s="26">
        <v>73</v>
      </c>
      <c r="G55" s="23"/>
      <c r="H55" s="2"/>
      <c r="I55" s="23"/>
    </row>
    <row r="56" spans="1:9" ht="15">
      <c r="A56" s="2"/>
      <c r="B56" s="9" t="s">
        <v>109</v>
      </c>
      <c r="C56" s="23"/>
      <c r="D56" s="29">
        <f>SUM(D50:D55)</f>
        <v>14509</v>
      </c>
      <c r="E56" s="23"/>
      <c r="F56" s="29">
        <f>SUM(F50:F55)</f>
        <v>12854</v>
      </c>
      <c r="G56" s="23"/>
      <c r="H56" s="2"/>
      <c r="I56" s="2"/>
    </row>
    <row r="57" spans="1:9" ht="9.75" customHeight="1">
      <c r="A57" s="2"/>
      <c r="B57" s="2"/>
      <c r="C57" s="23"/>
      <c r="D57" s="29"/>
      <c r="E57" s="23"/>
      <c r="F57" s="29"/>
      <c r="G57" s="23"/>
      <c r="H57" s="2"/>
      <c r="I57" s="2"/>
    </row>
    <row r="58" spans="1:9" ht="15">
      <c r="A58" s="9" t="s">
        <v>110</v>
      </c>
      <c r="B58" s="2"/>
      <c r="C58" s="23"/>
      <c r="D58" s="29">
        <f>+D56+D47</f>
        <v>16232</v>
      </c>
      <c r="E58" s="23"/>
      <c r="F58" s="29">
        <f>+F56+F47</f>
        <v>15151</v>
      </c>
      <c r="G58" s="23"/>
      <c r="H58" s="2"/>
      <c r="I58" s="2"/>
    </row>
    <row r="59" spans="1:9" ht="9.75" customHeight="1">
      <c r="A59" s="2"/>
      <c r="B59" s="2"/>
      <c r="C59" s="23"/>
      <c r="D59" s="29"/>
      <c r="E59" s="23"/>
      <c r="F59" s="29"/>
      <c r="G59" s="23"/>
      <c r="H59" s="2"/>
      <c r="I59" s="2"/>
    </row>
    <row r="60" spans="1:9" ht="15.75" thickBot="1">
      <c r="A60" s="9" t="s">
        <v>111</v>
      </c>
      <c r="B60" s="2"/>
      <c r="C60" s="23"/>
      <c r="D60" s="71">
        <f>+D58+D40</f>
        <v>32435</v>
      </c>
      <c r="E60" s="23"/>
      <c r="F60" s="71">
        <f>+F58+F40</f>
        <v>33911</v>
      </c>
      <c r="G60" s="23"/>
      <c r="H60" s="2"/>
      <c r="I60" s="2"/>
    </row>
    <row r="61" spans="1:9" ht="15" thickTop="1">
      <c r="A61" s="2"/>
      <c r="B61" s="2"/>
      <c r="C61" s="23"/>
      <c r="D61" s="23"/>
      <c r="E61" s="23"/>
      <c r="F61" s="23"/>
      <c r="G61" s="23"/>
      <c r="H61" s="2"/>
      <c r="I61" s="2"/>
    </row>
    <row r="62" spans="1:9" ht="15.75" thickBot="1">
      <c r="A62" s="9" t="s">
        <v>75</v>
      </c>
      <c r="B62" s="2"/>
      <c r="C62" s="23"/>
      <c r="D62" s="70">
        <f>+D40/D35</f>
        <v>0.3977758138164678</v>
      </c>
      <c r="E62" s="30"/>
      <c r="F62" s="70">
        <f>+F40/F35</f>
        <v>0.46054892718613444</v>
      </c>
      <c r="G62" s="23"/>
      <c r="H62" s="2"/>
      <c r="I62" s="2"/>
    </row>
    <row r="63" spans="1:9" ht="15" thickTop="1">
      <c r="A63" s="2"/>
      <c r="B63" s="2"/>
      <c r="C63" s="23"/>
      <c r="D63" s="31"/>
      <c r="E63" s="30"/>
      <c r="F63" s="31"/>
      <c r="G63" s="23"/>
      <c r="H63" s="2"/>
      <c r="I63" s="2"/>
    </row>
    <row r="64" spans="1:9" ht="14.25">
      <c r="A64" s="8" t="s">
        <v>124</v>
      </c>
      <c r="B64" s="2"/>
      <c r="C64" s="2"/>
      <c r="D64" s="28"/>
      <c r="E64" s="28"/>
      <c r="F64" s="28"/>
      <c r="G64" s="2"/>
      <c r="H64" s="2"/>
      <c r="I64" s="2"/>
    </row>
    <row r="65" spans="2:9" ht="14.25">
      <c r="B65" s="8" t="s">
        <v>216</v>
      </c>
      <c r="C65" s="2"/>
      <c r="D65" s="28"/>
      <c r="E65" s="28"/>
      <c r="F65" s="28"/>
      <c r="G65" s="2"/>
      <c r="H65" s="2"/>
      <c r="I65" s="2"/>
    </row>
    <row r="66" spans="1:9" ht="14.25">
      <c r="A66" s="2"/>
      <c r="B66" s="2"/>
      <c r="C66" s="2"/>
      <c r="D66" s="28"/>
      <c r="E66" s="28"/>
      <c r="F66" s="28"/>
      <c r="G66" s="2"/>
      <c r="H66" s="2"/>
      <c r="I66" s="2"/>
    </row>
    <row r="67" spans="1:9" ht="14.25">
      <c r="A67" s="2"/>
      <c r="B67" s="2"/>
      <c r="C67" s="2"/>
      <c r="D67" s="28"/>
      <c r="E67" s="28"/>
      <c r="F67" s="28"/>
      <c r="G67" s="2"/>
      <c r="H67" s="2"/>
      <c r="I67" s="2"/>
    </row>
    <row r="68" spans="1:9" ht="14.25">
      <c r="A68" s="2"/>
      <c r="B68" s="2"/>
      <c r="C68" s="2"/>
      <c r="D68" s="28"/>
      <c r="E68" s="28"/>
      <c r="F68" s="28"/>
      <c r="G68" s="2"/>
      <c r="H68" s="2"/>
      <c r="I68" s="2"/>
    </row>
    <row r="69" spans="1:9" ht="14.25">
      <c r="A69" s="2"/>
      <c r="B69" s="2"/>
      <c r="C69" s="2"/>
      <c r="D69" s="28"/>
      <c r="E69" s="28"/>
      <c r="F69" s="28"/>
      <c r="G69" s="2"/>
      <c r="H69" s="2"/>
      <c r="I69" s="2"/>
    </row>
    <row r="70" spans="1:9" ht="14.25">
      <c r="A70" s="2"/>
      <c r="B70" s="2"/>
      <c r="C70" s="2"/>
      <c r="D70" s="28"/>
      <c r="E70" s="28"/>
      <c r="F70" s="28"/>
      <c r="G70" s="2"/>
      <c r="H70" s="2"/>
      <c r="I70" s="2"/>
    </row>
    <row r="71" spans="1:9" ht="14.25">
      <c r="A71" s="2"/>
      <c r="B71" s="2"/>
      <c r="C71" s="2"/>
      <c r="D71" s="28"/>
      <c r="E71" s="28"/>
      <c r="F71" s="28"/>
      <c r="G71" s="2"/>
      <c r="H71" s="2"/>
      <c r="I71" s="2"/>
    </row>
    <row r="72" spans="1:9" ht="14.25">
      <c r="A72" s="2"/>
      <c r="B72" s="2"/>
      <c r="C72" s="2"/>
      <c r="D72" s="28"/>
      <c r="E72" s="28"/>
      <c r="F72" s="28"/>
      <c r="G72" s="2"/>
      <c r="H72" s="2"/>
      <c r="I72" s="2"/>
    </row>
    <row r="73" spans="1:9" ht="14.25">
      <c r="A73" s="2"/>
      <c r="B73" s="2"/>
      <c r="C73" s="2"/>
      <c r="D73" s="28"/>
      <c r="E73" s="28"/>
      <c r="F73" s="28"/>
      <c r="G73" s="2"/>
      <c r="H73" s="2"/>
      <c r="I73" s="2"/>
    </row>
    <row r="74" spans="1:9" ht="14.25">
      <c r="A74" s="2"/>
      <c r="B74" s="2"/>
      <c r="C74" s="2"/>
      <c r="D74" s="28"/>
      <c r="E74" s="28"/>
      <c r="F74" s="28"/>
      <c r="G74" s="2"/>
      <c r="H74" s="2"/>
      <c r="I74" s="2"/>
    </row>
    <row r="75" spans="1:9" ht="14.25">
      <c r="A75" s="2"/>
      <c r="B75" s="2"/>
      <c r="C75" s="2"/>
      <c r="D75" s="28"/>
      <c r="E75" s="28"/>
      <c r="F75" s="28"/>
      <c r="G75" s="2"/>
      <c r="H75" s="2"/>
      <c r="I75" s="2"/>
    </row>
    <row r="76" spans="1:9" ht="14.25">
      <c r="A76" s="2"/>
      <c r="B76" s="2"/>
      <c r="C76" s="2"/>
      <c r="D76" s="28"/>
      <c r="E76" s="28"/>
      <c r="F76" s="28"/>
      <c r="G76" s="2"/>
      <c r="H76" s="2"/>
      <c r="I76" s="2"/>
    </row>
    <row r="77" spans="1:9" ht="14.25">
      <c r="A77" s="2"/>
      <c r="B77" s="2"/>
      <c r="C77" s="2"/>
      <c r="D77" s="28"/>
      <c r="E77" s="28"/>
      <c r="F77" s="28"/>
      <c r="G77" s="2"/>
      <c r="H77" s="2"/>
      <c r="I77" s="2"/>
    </row>
  </sheetData>
  <sheetProtection/>
  <printOptions/>
  <pageMargins left="0.75" right="0.75" top="0.5" bottom="0.53" header="0.5" footer="0.5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3" width="13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</cols>
  <sheetData>
    <row r="1" spans="1:11" ht="15.75">
      <c r="A1" s="1" t="s">
        <v>0</v>
      </c>
      <c r="B1" s="1"/>
      <c r="C1" s="1"/>
      <c r="D1" s="1"/>
      <c r="K1" s="53"/>
    </row>
    <row r="2" spans="1:11" ht="15.75">
      <c r="A2" s="2" t="s">
        <v>1</v>
      </c>
      <c r="B2" s="1"/>
      <c r="C2" s="1"/>
      <c r="D2" s="1"/>
      <c r="K2" s="53"/>
    </row>
    <row r="3" spans="1:11" ht="15.75">
      <c r="A3" s="1" t="s">
        <v>125</v>
      </c>
      <c r="B3" s="1"/>
      <c r="C3" s="1"/>
      <c r="D3" s="1"/>
      <c r="K3" s="53"/>
    </row>
    <row r="4" spans="1:4" ht="15.75">
      <c r="A4" s="1" t="s">
        <v>297</v>
      </c>
      <c r="B4" s="2"/>
      <c r="C4" s="2"/>
      <c r="D4" s="2"/>
    </row>
    <row r="5" spans="1:4" ht="15.75">
      <c r="A5" s="1" t="s">
        <v>11</v>
      </c>
      <c r="B5" s="1"/>
      <c r="C5" s="1"/>
      <c r="D5" s="1"/>
    </row>
    <row r="6" spans="1:11" ht="15">
      <c r="A6" s="32"/>
      <c r="B6" s="32"/>
      <c r="C6" s="32"/>
      <c r="D6" s="32"/>
      <c r="E6" s="33" t="s">
        <v>12</v>
      </c>
      <c r="F6" s="34"/>
      <c r="G6" s="34" t="s">
        <v>14</v>
      </c>
      <c r="H6" s="34"/>
      <c r="I6" s="33" t="s">
        <v>15</v>
      </c>
      <c r="J6" s="34"/>
      <c r="K6" s="34" t="s">
        <v>14</v>
      </c>
    </row>
    <row r="7" spans="1:11" ht="15">
      <c r="A7" s="32"/>
      <c r="B7" s="32"/>
      <c r="C7" s="32"/>
      <c r="D7" s="32"/>
      <c r="E7" s="33" t="s">
        <v>13</v>
      </c>
      <c r="F7" s="34"/>
      <c r="G7" s="34" t="s">
        <v>13</v>
      </c>
      <c r="H7" s="34"/>
      <c r="I7" s="33" t="s">
        <v>16</v>
      </c>
      <c r="J7" s="34"/>
      <c r="K7" s="34" t="s">
        <v>16</v>
      </c>
    </row>
    <row r="8" spans="1:11" ht="15">
      <c r="A8" s="32"/>
      <c r="B8" s="32"/>
      <c r="C8" s="32"/>
      <c r="D8" s="32"/>
      <c r="E8" s="19" t="s">
        <v>296</v>
      </c>
      <c r="F8" s="34"/>
      <c r="G8" s="21" t="s">
        <v>298</v>
      </c>
      <c r="H8" s="34"/>
      <c r="I8" s="35" t="str">
        <f>+E8</f>
        <v>30/06/2014</v>
      </c>
      <c r="J8" s="34"/>
      <c r="K8" s="36" t="str">
        <f>+G8</f>
        <v>30/06/2013</v>
      </c>
    </row>
    <row r="9" spans="1:11" ht="15">
      <c r="A9" s="32"/>
      <c r="B9" s="32"/>
      <c r="C9" s="32"/>
      <c r="D9" s="32"/>
      <c r="E9" s="33" t="s">
        <v>5</v>
      </c>
      <c r="F9" s="34"/>
      <c r="G9" s="34" t="s">
        <v>5</v>
      </c>
      <c r="H9" s="34"/>
      <c r="I9" s="33" t="s">
        <v>5</v>
      </c>
      <c r="J9" s="34"/>
      <c r="K9" s="34" t="s">
        <v>5</v>
      </c>
    </row>
    <row r="10" spans="1:11" ht="15">
      <c r="A10" s="32"/>
      <c r="B10" s="32"/>
      <c r="C10" s="32"/>
      <c r="D10" s="32"/>
      <c r="E10" s="37"/>
      <c r="F10" s="37"/>
      <c r="G10" s="37"/>
      <c r="H10" s="37"/>
      <c r="I10" s="38"/>
      <c r="J10" s="37"/>
      <c r="K10" s="37"/>
    </row>
    <row r="11" spans="1:13" ht="14.25">
      <c r="A11" s="32" t="s">
        <v>17</v>
      </c>
      <c r="B11" s="32"/>
      <c r="C11" s="32"/>
      <c r="D11" s="32"/>
      <c r="E11" s="39">
        <f>+I11-1854</f>
        <v>1952</v>
      </c>
      <c r="F11" s="39"/>
      <c r="G11" s="39">
        <f>+K11-2119</f>
        <v>1598</v>
      </c>
      <c r="H11" s="39"/>
      <c r="I11" s="43">
        <v>3806</v>
      </c>
      <c r="J11" s="39"/>
      <c r="K11" s="43">
        <v>3717</v>
      </c>
      <c r="M11" s="22"/>
    </row>
    <row r="12" spans="1:11" ht="14.25">
      <c r="A12" s="32"/>
      <c r="B12" s="32"/>
      <c r="C12" s="32"/>
      <c r="D12" s="32"/>
      <c r="E12" s="39"/>
      <c r="F12" s="39"/>
      <c r="G12" s="39"/>
      <c r="H12" s="39"/>
      <c r="I12" s="43"/>
      <c r="J12" s="39"/>
      <c r="K12" s="43"/>
    </row>
    <row r="13" spans="1:11" ht="14.25">
      <c r="A13" s="32" t="s">
        <v>18</v>
      </c>
      <c r="B13" s="32"/>
      <c r="C13" s="32"/>
      <c r="D13" s="32"/>
      <c r="E13" s="39">
        <f>+I13+3537</f>
        <v>-2774</v>
      </c>
      <c r="F13" s="39"/>
      <c r="G13" s="39">
        <f>+K13+2780</f>
        <v>-1567</v>
      </c>
      <c r="H13" s="39"/>
      <c r="I13" s="43">
        <v>-6311</v>
      </c>
      <c r="J13" s="39"/>
      <c r="K13" s="43">
        <v>-4347</v>
      </c>
    </row>
    <row r="14" spans="1:11" ht="14.25">
      <c r="A14" s="32"/>
      <c r="B14" s="32"/>
      <c r="C14" s="32"/>
      <c r="D14" s="32"/>
      <c r="E14" s="39"/>
      <c r="F14" s="39"/>
      <c r="G14" s="39"/>
      <c r="H14" s="39"/>
      <c r="I14" s="43"/>
      <c r="J14" s="39"/>
      <c r="K14" s="43"/>
    </row>
    <row r="15" spans="1:11" ht="14.25">
      <c r="A15" s="32" t="s">
        <v>19</v>
      </c>
      <c r="B15" s="32"/>
      <c r="C15" s="32"/>
      <c r="D15" s="32"/>
      <c r="E15" s="40">
        <f>+I15-28</f>
        <v>29</v>
      </c>
      <c r="F15" s="39"/>
      <c r="G15" s="40">
        <f>+K15-219</f>
        <v>38</v>
      </c>
      <c r="H15" s="39"/>
      <c r="I15" s="40">
        <v>57</v>
      </c>
      <c r="J15" s="39"/>
      <c r="K15" s="40">
        <v>257</v>
      </c>
    </row>
    <row r="16" spans="1:11" ht="14.25">
      <c r="A16" s="32"/>
      <c r="B16" s="32"/>
      <c r="C16" s="32"/>
      <c r="D16" s="32"/>
      <c r="E16" s="39"/>
      <c r="F16" s="39"/>
      <c r="G16" s="39"/>
      <c r="H16" s="39"/>
      <c r="I16" s="39"/>
      <c r="J16" s="39"/>
      <c r="K16" s="39"/>
    </row>
    <row r="17" spans="1:11" ht="14.25">
      <c r="A17" s="2" t="s">
        <v>318</v>
      </c>
      <c r="B17" s="32"/>
      <c r="C17" s="32"/>
      <c r="D17" s="32"/>
      <c r="E17" s="39">
        <f>SUM(E11:E15)</f>
        <v>-793</v>
      </c>
      <c r="F17" s="39"/>
      <c r="G17" s="39">
        <f>SUM(G11:G15)</f>
        <v>69</v>
      </c>
      <c r="H17" s="39"/>
      <c r="I17" s="39">
        <f>SUM(I11:I15)</f>
        <v>-2448</v>
      </c>
      <c r="J17" s="39"/>
      <c r="K17" s="39">
        <f>SUM(K11:K15)</f>
        <v>-373</v>
      </c>
    </row>
    <row r="18" spans="1:11" ht="14.25">
      <c r="A18" s="32"/>
      <c r="B18" s="32"/>
      <c r="C18" s="32"/>
      <c r="D18" s="32"/>
      <c r="E18" s="39"/>
      <c r="F18" s="39"/>
      <c r="G18" s="39"/>
      <c r="H18" s="39"/>
      <c r="I18" s="39"/>
      <c r="J18" s="39"/>
      <c r="K18" s="39"/>
    </row>
    <row r="19" spans="1:11" ht="14.25">
      <c r="A19" s="32" t="s">
        <v>20</v>
      </c>
      <c r="B19" s="32"/>
      <c r="C19" s="32"/>
      <c r="D19" s="32"/>
      <c r="E19" s="39">
        <f>+I19+55</f>
        <v>-54</v>
      </c>
      <c r="F19" s="39"/>
      <c r="G19" s="39">
        <f>+K19+87</f>
        <v>-88</v>
      </c>
      <c r="H19" s="39"/>
      <c r="I19" s="43">
        <v>-109</v>
      </c>
      <c r="J19" s="39"/>
      <c r="K19" s="43">
        <v>-175</v>
      </c>
    </row>
    <row r="20" spans="1:11" ht="14.25">
      <c r="A20" s="32"/>
      <c r="B20" s="32"/>
      <c r="C20" s="32"/>
      <c r="D20" s="32"/>
      <c r="E20" s="39"/>
      <c r="F20" s="39"/>
      <c r="G20" s="39"/>
      <c r="H20" s="39"/>
      <c r="I20" s="39"/>
      <c r="J20" s="39"/>
      <c r="K20" s="39"/>
    </row>
    <row r="21" spans="1:11" ht="14.25">
      <c r="A21" s="32" t="s">
        <v>21</v>
      </c>
      <c r="B21" s="32"/>
      <c r="C21" s="32"/>
      <c r="D21" s="32"/>
      <c r="E21" s="40">
        <f>+I21</f>
        <v>0</v>
      </c>
      <c r="F21" s="39"/>
      <c r="G21" s="40">
        <f>+K21</f>
        <v>0</v>
      </c>
      <c r="H21" s="41"/>
      <c r="I21" s="40">
        <v>0</v>
      </c>
      <c r="J21" s="41"/>
      <c r="K21" s="40">
        <v>0</v>
      </c>
    </row>
    <row r="22" spans="1:11" ht="14.25">
      <c r="A22" s="32"/>
      <c r="B22" s="32"/>
      <c r="C22" s="32"/>
      <c r="D22" s="32"/>
      <c r="E22" s="41"/>
      <c r="F22" s="41"/>
      <c r="G22" s="41"/>
      <c r="H22" s="41"/>
      <c r="I22" s="41"/>
      <c r="J22" s="41"/>
      <c r="K22" s="41"/>
    </row>
    <row r="23" spans="1:11" ht="14.25">
      <c r="A23" s="32" t="s">
        <v>193</v>
      </c>
      <c r="B23" s="32"/>
      <c r="C23" s="32"/>
      <c r="D23" s="32"/>
      <c r="E23" s="39">
        <f>SUM(E17:E21)</f>
        <v>-847</v>
      </c>
      <c r="F23" s="39"/>
      <c r="G23" s="39">
        <f>SUM(G17:G21)</f>
        <v>-19</v>
      </c>
      <c r="H23" s="39"/>
      <c r="I23" s="39">
        <f>SUM(I17:I21)</f>
        <v>-2557</v>
      </c>
      <c r="J23" s="39"/>
      <c r="K23" s="39">
        <f>SUM(K17:K21)</f>
        <v>-548</v>
      </c>
    </row>
    <row r="24" spans="1:11" ht="14.25">
      <c r="A24" s="32"/>
      <c r="B24" s="32"/>
      <c r="C24" s="32"/>
      <c r="D24" s="32"/>
      <c r="E24" s="41"/>
      <c r="F24" s="41"/>
      <c r="G24" s="41"/>
      <c r="H24" s="41"/>
      <c r="I24" s="41"/>
      <c r="J24" s="41"/>
      <c r="K24" s="41"/>
    </row>
    <row r="25" spans="1:11" ht="14.25">
      <c r="A25" s="32" t="s">
        <v>22</v>
      </c>
      <c r="B25" s="32"/>
      <c r="C25" s="32"/>
      <c r="D25" s="32"/>
      <c r="E25" s="40">
        <f>+I25+0</f>
        <v>0</v>
      </c>
      <c r="F25" s="39"/>
      <c r="G25" s="40">
        <f>+K25</f>
        <v>0</v>
      </c>
      <c r="H25" s="41"/>
      <c r="I25" s="40">
        <v>0</v>
      </c>
      <c r="J25" s="41"/>
      <c r="K25" s="40">
        <v>0</v>
      </c>
    </row>
    <row r="26" spans="1:11" ht="14.25">
      <c r="A26" s="32"/>
      <c r="B26" s="32"/>
      <c r="C26" s="32"/>
      <c r="D26" s="32"/>
      <c r="E26" s="41"/>
      <c r="F26" s="41"/>
      <c r="G26" s="41"/>
      <c r="H26" s="41"/>
      <c r="I26" s="41"/>
      <c r="J26" s="41"/>
      <c r="K26" s="41"/>
    </row>
    <row r="27" spans="1:11" ht="14.25">
      <c r="A27" s="32" t="s">
        <v>192</v>
      </c>
      <c r="B27" s="32"/>
      <c r="C27" s="32"/>
      <c r="D27" s="32"/>
      <c r="E27" s="39">
        <f>+E23+E25</f>
        <v>-847</v>
      </c>
      <c r="F27" s="39"/>
      <c r="G27" s="39">
        <f>+G23+G25</f>
        <v>-19</v>
      </c>
      <c r="H27" s="39"/>
      <c r="I27" s="39">
        <f>+I23+I25</f>
        <v>-2557</v>
      </c>
      <c r="J27" s="39"/>
      <c r="K27" s="39">
        <f>+K23+K25</f>
        <v>-548</v>
      </c>
    </row>
    <row r="28" spans="1:11" ht="14.25">
      <c r="A28" s="32"/>
      <c r="B28" s="32"/>
      <c r="C28" s="32"/>
      <c r="D28" s="32"/>
      <c r="E28" s="41"/>
      <c r="F28" s="41"/>
      <c r="G28" s="41"/>
      <c r="H28" s="41"/>
      <c r="I28" s="41"/>
      <c r="J28" s="41"/>
      <c r="K28" s="41"/>
    </row>
    <row r="29" spans="1:11" ht="14.25">
      <c r="A29" s="32" t="s">
        <v>128</v>
      </c>
      <c r="B29" s="32"/>
      <c r="C29" s="32"/>
      <c r="D29" s="32"/>
      <c r="E29" s="40">
        <f>+I29</f>
        <v>0</v>
      </c>
      <c r="F29" s="39"/>
      <c r="G29" s="40">
        <f>+K29</f>
        <v>0</v>
      </c>
      <c r="H29" s="41"/>
      <c r="I29" s="40">
        <v>0</v>
      </c>
      <c r="J29" s="41"/>
      <c r="K29" s="40">
        <v>0</v>
      </c>
    </row>
    <row r="30" spans="1:11" ht="14.25">
      <c r="A30" s="32"/>
      <c r="B30" s="32"/>
      <c r="C30" s="32"/>
      <c r="D30" s="32"/>
      <c r="E30" s="41"/>
      <c r="F30" s="41"/>
      <c r="G30" s="41"/>
      <c r="H30" s="41"/>
      <c r="I30" s="41"/>
      <c r="J30" s="41"/>
      <c r="K30" s="41"/>
    </row>
    <row r="31" spans="1:11" ht="15" thickBot="1">
      <c r="A31" s="32" t="s">
        <v>191</v>
      </c>
      <c r="B31" s="32"/>
      <c r="C31" s="32"/>
      <c r="D31" s="32"/>
      <c r="E31" s="42">
        <f>+E29+E27</f>
        <v>-847</v>
      </c>
      <c r="F31" s="43"/>
      <c r="G31" s="42">
        <f>+G29+G27</f>
        <v>-19</v>
      </c>
      <c r="H31" s="43"/>
      <c r="I31" s="42">
        <f>+I29+I27</f>
        <v>-2557</v>
      </c>
      <c r="J31" s="43"/>
      <c r="K31" s="42">
        <f>+K29+K27</f>
        <v>-548</v>
      </c>
    </row>
    <row r="32" spans="2:11" ht="15" thickTop="1">
      <c r="B32" s="32"/>
      <c r="C32" s="32"/>
      <c r="D32" s="32"/>
      <c r="E32" s="41"/>
      <c r="F32" s="44"/>
      <c r="G32" s="41"/>
      <c r="H32" s="44"/>
      <c r="I32" s="41"/>
      <c r="J32" s="44"/>
      <c r="K32" s="41"/>
    </row>
    <row r="33" spans="1:11" ht="14.25">
      <c r="A33" s="2" t="s">
        <v>190</v>
      </c>
      <c r="B33" s="32"/>
      <c r="C33" s="32"/>
      <c r="D33" s="32"/>
      <c r="E33" s="41"/>
      <c r="F33" s="44"/>
      <c r="G33" s="41"/>
      <c r="H33" s="44"/>
      <c r="I33" s="41"/>
      <c r="J33" s="44"/>
      <c r="K33" s="41"/>
    </row>
    <row r="34" spans="1:11" ht="15" thickBot="1">
      <c r="A34" s="2" t="s">
        <v>194</v>
      </c>
      <c r="B34" s="32"/>
      <c r="C34" s="32"/>
      <c r="D34" s="32"/>
      <c r="E34" s="79">
        <f>+E31</f>
        <v>-847</v>
      </c>
      <c r="F34" s="44"/>
      <c r="G34" s="79">
        <f>+G31</f>
        <v>-19</v>
      </c>
      <c r="H34" s="44"/>
      <c r="I34" s="79">
        <f>+I31</f>
        <v>-2557</v>
      </c>
      <c r="J34" s="44"/>
      <c r="K34" s="79">
        <f>+K31</f>
        <v>-548</v>
      </c>
    </row>
    <row r="35" spans="1:11" ht="15" thickTop="1">
      <c r="A35" s="32"/>
      <c r="B35" s="32"/>
      <c r="C35" s="32"/>
      <c r="D35" s="32"/>
      <c r="E35" s="41"/>
      <c r="F35" s="44"/>
      <c r="G35" s="41"/>
      <c r="H35" s="44"/>
      <c r="I35" s="41"/>
      <c r="J35" s="44"/>
      <c r="K35" s="41"/>
    </row>
    <row r="36" spans="1:11" ht="14.25">
      <c r="A36" s="32"/>
      <c r="B36" s="32"/>
      <c r="C36" s="32"/>
      <c r="D36" s="32"/>
      <c r="E36" s="41"/>
      <c r="F36" s="41"/>
      <c r="G36" s="41"/>
      <c r="H36" s="41"/>
      <c r="I36" s="41"/>
      <c r="J36" s="41"/>
      <c r="K36" s="41"/>
    </row>
    <row r="37" spans="1:11" ht="14.25">
      <c r="A37" s="2" t="s">
        <v>195</v>
      </c>
      <c r="B37" s="32"/>
      <c r="C37" s="32"/>
      <c r="D37" s="32"/>
      <c r="E37" s="41" t="s">
        <v>11</v>
      </c>
      <c r="F37" s="41"/>
      <c r="G37" s="41"/>
      <c r="H37" s="41"/>
      <c r="I37" s="41" t="s">
        <v>11</v>
      </c>
      <c r="J37" s="41"/>
      <c r="K37" s="41" t="s">
        <v>11</v>
      </c>
    </row>
    <row r="38" spans="1:11" ht="14.25">
      <c r="A38" s="2" t="s">
        <v>194</v>
      </c>
      <c r="B38" s="32"/>
      <c r="C38" s="32"/>
      <c r="D38" s="32"/>
      <c r="E38" s="41"/>
      <c r="F38" s="41"/>
      <c r="G38" s="41"/>
      <c r="H38" s="41"/>
      <c r="I38" s="41"/>
      <c r="J38" s="41"/>
      <c r="K38" s="41"/>
    </row>
    <row r="39" spans="1:11" ht="14.25">
      <c r="A39" s="2" t="s">
        <v>196</v>
      </c>
      <c r="B39" s="32"/>
      <c r="C39" s="32"/>
      <c r="D39" s="32"/>
      <c r="E39" s="52">
        <f>+notes!F206</f>
        <v>-2.0793440369224725</v>
      </c>
      <c r="F39" s="39"/>
      <c r="G39" s="52">
        <f>+notes!G206</f>
        <v>-0.0466440811116021</v>
      </c>
      <c r="H39" s="39"/>
      <c r="I39" s="52">
        <f>+notes!H206</f>
        <v>-6.277311336966662</v>
      </c>
      <c r="J39" s="39"/>
      <c r="K39" s="52">
        <f>+notes!I206</f>
        <v>-1.3453134973241028</v>
      </c>
    </row>
    <row r="40" spans="1:11" ht="14.25">
      <c r="A40" s="2" t="s">
        <v>197</v>
      </c>
      <c r="B40" s="32"/>
      <c r="C40" s="32"/>
      <c r="D40" s="32"/>
      <c r="E40" s="60" t="s">
        <v>84</v>
      </c>
      <c r="F40" s="34"/>
      <c r="G40" s="60" t="s">
        <v>84</v>
      </c>
      <c r="H40" s="34"/>
      <c r="I40" s="60" t="s">
        <v>84</v>
      </c>
      <c r="J40" s="34"/>
      <c r="K40" s="60" t="s">
        <v>84</v>
      </c>
    </row>
    <row r="41" spans="1:11" ht="14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spans="1:11" ht="14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4.25">
      <c r="A43" s="32" t="s">
        <v>77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5" spans="1:4" ht="12.75">
      <c r="A45" s="8" t="s">
        <v>127</v>
      </c>
      <c r="B45" s="8"/>
      <c r="C45" s="8"/>
      <c r="D45" s="8"/>
    </row>
    <row r="46" spans="1:4" ht="12.75">
      <c r="A46" s="8" t="s">
        <v>217</v>
      </c>
      <c r="B46" s="8"/>
      <c r="C46" s="8"/>
      <c r="D46" s="8"/>
    </row>
    <row r="51" ht="14.25">
      <c r="L51" s="2" t="s">
        <v>11</v>
      </c>
    </row>
  </sheetData>
  <sheetProtection/>
  <printOptions/>
  <pageMargins left="0.75" right="0.4" top="1" bottom="1" header="0.5" footer="0.5"/>
  <pageSetup fitToHeight="1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3">
      <selection activeCell="A44" sqref="A44"/>
    </sheetView>
  </sheetViews>
  <sheetFormatPr defaultColWidth="9.140625" defaultRowHeight="12.75"/>
  <cols>
    <col min="1" max="3" width="12.7109375" style="0" customWidth="1"/>
    <col min="4" max="4" width="1.7109375" style="0" customWidth="1"/>
    <col min="5" max="5" width="11.7109375" style="0" customWidth="1"/>
    <col min="6" max="6" width="1.7109375" style="0" customWidth="1"/>
    <col min="7" max="7" width="11.7109375" style="0" customWidth="1"/>
    <col min="8" max="8" width="1.7109375" style="0" customWidth="1"/>
    <col min="9" max="9" width="11.8515625" style="0" customWidth="1"/>
    <col min="10" max="10" width="1.7109375" style="0" customWidth="1"/>
    <col min="11" max="11" width="11.8515625" style="0" customWidth="1"/>
    <col min="12" max="12" width="1.7109375" style="0" customWidth="1"/>
    <col min="13" max="13" width="11.7109375" style="0" customWidth="1"/>
    <col min="14" max="14" width="1.7109375" style="0" customWidth="1"/>
    <col min="15" max="15" width="12.00390625" style="0" customWidth="1"/>
    <col min="16" max="16" width="1.7109375" style="0" customWidth="1"/>
  </cols>
  <sheetData>
    <row r="1" spans="1:15" ht="15.75">
      <c r="A1" s="1" t="s">
        <v>0</v>
      </c>
      <c r="B1" s="1"/>
      <c r="C1" s="1"/>
      <c r="D1" s="1"/>
      <c r="O1" s="53"/>
    </row>
    <row r="2" spans="1:15" ht="15.75">
      <c r="A2" s="2" t="s">
        <v>1</v>
      </c>
      <c r="B2" s="1"/>
      <c r="C2" s="1"/>
      <c r="D2" s="1"/>
      <c r="O2" s="53"/>
    </row>
    <row r="3" spans="1:15" ht="15.75">
      <c r="A3" s="1" t="s">
        <v>62</v>
      </c>
      <c r="B3" s="1"/>
      <c r="C3" s="1"/>
      <c r="D3" s="1"/>
      <c r="O3" s="53"/>
    </row>
    <row r="4" spans="1:4" ht="15">
      <c r="A4" s="9" t="s">
        <v>299</v>
      </c>
      <c r="B4" s="2"/>
      <c r="C4" s="2"/>
      <c r="D4" s="2"/>
    </row>
    <row r="7" spans="5:15" ht="15">
      <c r="E7" s="87" t="s">
        <v>26</v>
      </c>
      <c r="F7" s="87"/>
      <c r="G7" s="87"/>
      <c r="H7" s="87"/>
      <c r="I7" s="87"/>
      <c r="J7" s="87"/>
      <c r="K7" s="87"/>
      <c r="L7" s="9"/>
      <c r="M7" s="54" t="s">
        <v>27</v>
      </c>
      <c r="N7" s="55"/>
      <c r="O7" s="55"/>
    </row>
    <row r="9" spans="5:18" ht="12.75">
      <c r="E9" s="4"/>
      <c r="F9" s="4"/>
      <c r="G9" s="4"/>
      <c r="H9" s="4"/>
      <c r="I9" s="4"/>
      <c r="J9" s="4"/>
      <c r="K9" s="4"/>
      <c r="L9" s="4"/>
      <c r="M9" s="4" t="s">
        <v>11</v>
      </c>
      <c r="N9" s="4"/>
      <c r="O9" s="4"/>
      <c r="R9" s="4"/>
    </row>
    <row r="10" spans="5:15" ht="12.75">
      <c r="E10" s="4" t="s">
        <v>23</v>
      </c>
      <c r="F10" s="4"/>
      <c r="G10" s="4" t="s">
        <v>23</v>
      </c>
      <c r="H10" s="4"/>
      <c r="I10" s="4" t="s">
        <v>28</v>
      </c>
      <c r="J10" s="4"/>
      <c r="K10" s="4" t="s">
        <v>24</v>
      </c>
      <c r="L10" s="4"/>
      <c r="M10" s="4" t="s">
        <v>29</v>
      </c>
      <c r="N10" s="4"/>
      <c r="O10" s="4"/>
    </row>
    <row r="11" spans="5:18" ht="12.75">
      <c r="E11" s="4" t="s">
        <v>24</v>
      </c>
      <c r="F11" s="4"/>
      <c r="G11" s="4" t="s">
        <v>25</v>
      </c>
      <c r="H11" s="4"/>
      <c r="I11" s="4" t="s">
        <v>78</v>
      </c>
      <c r="J11" s="4"/>
      <c r="K11" s="4" t="s">
        <v>78</v>
      </c>
      <c r="L11" s="4"/>
      <c r="M11" s="4" t="s">
        <v>30</v>
      </c>
      <c r="N11" s="4"/>
      <c r="O11" s="4" t="s">
        <v>31</v>
      </c>
      <c r="R11" s="4"/>
    </row>
    <row r="12" spans="5:15" ht="12.75">
      <c r="E12" s="4" t="s">
        <v>5</v>
      </c>
      <c r="F12" s="4"/>
      <c r="G12" s="4" t="s">
        <v>5</v>
      </c>
      <c r="H12" s="4"/>
      <c r="I12" s="4" t="s">
        <v>5</v>
      </c>
      <c r="J12" s="4"/>
      <c r="K12" s="4" t="s">
        <v>5</v>
      </c>
      <c r="L12" s="4"/>
      <c r="M12" s="4" t="s">
        <v>5</v>
      </c>
      <c r="N12" s="4"/>
      <c r="O12" s="4" t="s">
        <v>5</v>
      </c>
    </row>
    <row r="13" spans="5:15" ht="12.75"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5">
      <c r="A14" s="9" t="s">
        <v>300</v>
      </c>
      <c r="B14" s="9"/>
      <c r="C14" s="9"/>
      <c r="D14" s="9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5">
      <c r="A15" s="12" t="s">
        <v>301</v>
      </c>
      <c r="B15" s="12"/>
      <c r="C15" s="12"/>
      <c r="D15" s="1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4.25">
      <c r="A16" s="2"/>
      <c r="B16" s="2"/>
      <c r="C16" s="2"/>
      <c r="D16" s="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15" ht="14.25">
      <c r="A17" s="2" t="s">
        <v>218</v>
      </c>
      <c r="B17" s="2"/>
      <c r="C17" s="2"/>
      <c r="D17" s="2"/>
      <c r="E17" s="30">
        <f>+'BS'!F35</f>
        <v>40734</v>
      </c>
      <c r="F17" s="30"/>
      <c r="G17" s="30">
        <f>+'BS'!F36</f>
        <v>7628</v>
      </c>
      <c r="H17" s="23"/>
      <c r="I17" s="23">
        <f>+'BS'!F37</f>
        <v>16378</v>
      </c>
      <c r="J17" s="23"/>
      <c r="K17" s="23">
        <f>+'BS'!F38</f>
        <v>532</v>
      </c>
      <c r="L17" s="23"/>
      <c r="M17" s="30">
        <f>+'BS'!F39</f>
        <v>-46512</v>
      </c>
      <c r="N17" s="30"/>
      <c r="O17" s="30">
        <f>SUM(E17:M17)</f>
        <v>18760</v>
      </c>
    </row>
    <row r="18" spans="1:15" ht="14.25">
      <c r="A18" s="2"/>
      <c r="B18" s="2"/>
      <c r="C18" s="2"/>
      <c r="D18" s="2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 ht="14.25">
      <c r="A19" s="2" t="s">
        <v>198</v>
      </c>
      <c r="B19" s="2"/>
      <c r="C19" s="2"/>
      <c r="D19" s="2"/>
      <c r="E19" s="23">
        <v>0</v>
      </c>
      <c r="F19" s="23"/>
      <c r="G19" s="23">
        <v>0</v>
      </c>
      <c r="H19" s="23"/>
      <c r="I19" s="23">
        <v>0</v>
      </c>
      <c r="J19" s="23"/>
      <c r="K19" s="23">
        <v>0</v>
      </c>
      <c r="L19" s="23"/>
      <c r="M19" s="30">
        <f>+'P&amp;L'!I31</f>
        <v>-2557</v>
      </c>
      <c r="N19" s="23"/>
      <c r="O19" s="30">
        <f>SUM(E19:M19)</f>
        <v>-2557</v>
      </c>
    </row>
    <row r="20" spans="1:15" ht="14.25">
      <c r="A20" s="2"/>
      <c r="B20" s="2"/>
      <c r="C20" s="2"/>
      <c r="D20" s="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14.25">
      <c r="A21" s="2" t="s">
        <v>302</v>
      </c>
      <c r="B21" s="2"/>
      <c r="C21" s="2"/>
      <c r="D21" s="2"/>
      <c r="E21" s="45">
        <f>SUM(E17:E20)</f>
        <v>40734</v>
      </c>
      <c r="F21" s="30"/>
      <c r="G21" s="45">
        <f>SUM(G17:G20)</f>
        <v>7628</v>
      </c>
      <c r="H21" s="23"/>
      <c r="I21" s="45">
        <f>SUM(I17:I20)</f>
        <v>16378</v>
      </c>
      <c r="J21" s="31"/>
      <c r="K21" s="45">
        <f>SUM(K17:K20)</f>
        <v>532</v>
      </c>
      <c r="L21" s="23"/>
      <c r="M21" s="45">
        <f>SUM(M17:M20)</f>
        <v>-49069</v>
      </c>
      <c r="N21" s="30"/>
      <c r="O21" s="45">
        <f>SUM(O17:O20)</f>
        <v>16203</v>
      </c>
    </row>
    <row r="22" spans="1:15" ht="14.25">
      <c r="A22" s="2"/>
      <c r="B22" s="2"/>
      <c r="C22" s="2"/>
      <c r="D22" s="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15" ht="14.25">
      <c r="A23" s="2"/>
      <c r="B23" s="2"/>
      <c r="C23" s="2"/>
      <c r="D23" s="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15">
      <c r="A24" s="9" t="str">
        <f>+A14</f>
        <v>6 months </v>
      </c>
      <c r="B24" s="9"/>
      <c r="C24" s="9"/>
      <c r="D24" s="9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5">
      <c r="A25" s="12" t="s">
        <v>303</v>
      </c>
      <c r="B25" s="12"/>
      <c r="C25" s="12"/>
      <c r="D25" s="12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4.25">
      <c r="A26" s="2"/>
      <c r="B26" s="2"/>
      <c r="C26" s="2"/>
      <c r="D26" s="2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4.25">
      <c r="A27" s="2" t="s">
        <v>200</v>
      </c>
      <c r="B27" s="2"/>
      <c r="C27" s="2"/>
      <c r="D27" s="2"/>
      <c r="E27" s="30">
        <v>40734</v>
      </c>
      <c r="F27" s="30"/>
      <c r="G27" s="30">
        <v>7628</v>
      </c>
      <c r="H27" s="30"/>
      <c r="I27" s="30">
        <v>8132</v>
      </c>
      <c r="J27" s="30"/>
      <c r="K27" s="23">
        <v>532</v>
      </c>
      <c r="L27" s="30"/>
      <c r="M27" s="30">
        <v>-45670</v>
      </c>
      <c r="N27" s="30"/>
      <c r="O27" s="30">
        <f>SUM(E27:M27)</f>
        <v>11356</v>
      </c>
    </row>
    <row r="28" spans="1:15" ht="14.25">
      <c r="A28" s="2"/>
      <c r="B28" s="2"/>
      <c r="C28" s="2"/>
      <c r="D28" s="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14.25">
      <c r="A29" s="2" t="s">
        <v>198</v>
      </c>
      <c r="B29" s="2"/>
      <c r="C29" s="2"/>
      <c r="D29" s="2"/>
      <c r="E29" s="23">
        <v>0</v>
      </c>
      <c r="F29" s="23"/>
      <c r="G29" s="23">
        <v>0</v>
      </c>
      <c r="H29" s="23"/>
      <c r="I29" s="23">
        <v>0</v>
      </c>
      <c r="J29" s="23"/>
      <c r="K29" s="23">
        <v>0</v>
      </c>
      <c r="L29" s="23"/>
      <c r="M29" s="30">
        <f>+'P&amp;L'!K31</f>
        <v>-548</v>
      </c>
      <c r="N29" s="23"/>
      <c r="O29" s="30">
        <f>SUM(E29:M29)</f>
        <v>-548</v>
      </c>
    </row>
    <row r="30" spans="1:15" ht="14.25">
      <c r="A30" s="2"/>
      <c r="B30" s="2"/>
      <c r="C30" s="2"/>
      <c r="D30" s="2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4.25">
      <c r="A31" s="2" t="s">
        <v>304</v>
      </c>
      <c r="B31" s="2"/>
      <c r="C31" s="2"/>
      <c r="D31" s="2"/>
      <c r="E31" s="45">
        <f>SUM(E27:E30)</f>
        <v>40734</v>
      </c>
      <c r="F31" s="30"/>
      <c r="G31" s="45">
        <f>SUM(G27:G30)</f>
        <v>7628</v>
      </c>
      <c r="H31" s="23"/>
      <c r="I31" s="45">
        <f>SUM(I27:I30)</f>
        <v>8132</v>
      </c>
      <c r="J31" s="31"/>
      <c r="K31" s="45">
        <f>SUM(K27:K30)</f>
        <v>532</v>
      </c>
      <c r="L31" s="23"/>
      <c r="M31" s="45">
        <f>SUM(M27:M30)</f>
        <v>-46218</v>
      </c>
      <c r="N31" s="30"/>
      <c r="O31" s="45">
        <f>SUM(O27:O30)</f>
        <v>10808</v>
      </c>
    </row>
    <row r="32" spans="1:15" ht="14.25">
      <c r="A32" s="2"/>
      <c r="B32" s="2"/>
      <c r="C32" s="2"/>
      <c r="D32" s="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4.25">
      <c r="A33" s="2"/>
      <c r="B33" s="2"/>
      <c r="C33" s="2"/>
      <c r="D33" s="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4" ht="14.25">
      <c r="A34" s="13" t="s">
        <v>87</v>
      </c>
      <c r="B34" s="13"/>
      <c r="C34" s="13"/>
      <c r="D34" s="13"/>
    </row>
    <row r="35" spans="1:4" ht="14.25">
      <c r="A35" s="13" t="s">
        <v>219</v>
      </c>
      <c r="B35" s="13"/>
      <c r="C35" s="13"/>
      <c r="D35" s="13"/>
    </row>
  </sheetData>
  <sheetProtection/>
  <mergeCells count="1">
    <mergeCell ref="E7:K7"/>
  </mergeCells>
  <printOptions/>
  <pageMargins left="0.66" right="0.27" top="0.96" bottom="0.72" header="0.5" footer="0.5"/>
  <pageSetup fitToHeight="1" fitToWidth="1"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PageLayoutView="0" workbookViewId="0" topLeftCell="A7">
      <selection activeCell="A20" sqref="A20"/>
    </sheetView>
  </sheetViews>
  <sheetFormatPr defaultColWidth="9.140625" defaultRowHeight="12.75"/>
  <cols>
    <col min="1" max="1" width="4.7109375" style="0" customWidth="1"/>
    <col min="8" max="8" width="12.7109375" style="0" customWidth="1"/>
    <col min="9" max="9" width="1.7109375" style="0" customWidth="1"/>
    <col min="10" max="10" width="12.7109375" style="0" customWidth="1"/>
  </cols>
  <sheetData>
    <row r="1" spans="1:8" ht="15.75">
      <c r="A1" s="1" t="s">
        <v>0</v>
      </c>
      <c r="B1" s="1"/>
      <c r="C1" s="1"/>
      <c r="H1" s="53"/>
    </row>
    <row r="2" spans="1:3" ht="14.25">
      <c r="A2" s="2" t="s">
        <v>1</v>
      </c>
      <c r="B2" s="2"/>
      <c r="C2" s="2"/>
    </row>
    <row r="3" spans="1:3" ht="15.75">
      <c r="A3" s="1" t="s">
        <v>126</v>
      </c>
      <c r="B3" s="2"/>
      <c r="C3" s="2"/>
    </row>
    <row r="4" spans="1:3" ht="15">
      <c r="A4" s="9" t="s">
        <v>299</v>
      </c>
      <c r="B4" s="2"/>
      <c r="C4" s="2"/>
    </row>
    <row r="5" spans="1:3" ht="15.75">
      <c r="A5" s="1" t="s">
        <v>11</v>
      </c>
      <c r="B5" s="1"/>
      <c r="C5" s="1"/>
    </row>
    <row r="6" spans="8:10" ht="15">
      <c r="H6" s="10" t="s">
        <v>305</v>
      </c>
      <c r="J6" s="10" t="str">
        <f>+H6</f>
        <v>6 months</v>
      </c>
    </row>
    <row r="7" spans="1:10" ht="15">
      <c r="A7" s="2"/>
      <c r="B7" s="2"/>
      <c r="C7" s="2"/>
      <c r="D7" s="2"/>
      <c r="H7" s="15" t="s">
        <v>63</v>
      </c>
      <c r="J7" s="15" t="s">
        <v>63</v>
      </c>
    </row>
    <row r="8" spans="1:10" ht="15">
      <c r="A8" s="2"/>
      <c r="B8" s="2"/>
      <c r="C8" s="2"/>
      <c r="D8" s="2"/>
      <c r="H8" s="20" t="s">
        <v>296</v>
      </c>
      <c r="J8" s="20" t="s">
        <v>298</v>
      </c>
    </row>
    <row r="9" spans="1:10" ht="15">
      <c r="A9" s="2"/>
      <c r="B9" s="2"/>
      <c r="C9" s="2"/>
      <c r="D9" s="2"/>
      <c r="H9" s="10" t="s">
        <v>5</v>
      </c>
      <c r="J9" s="10" t="s">
        <v>5</v>
      </c>
    </row>
    <row r="10" spans="1:7" ht="12.75">
      <c r="A10" s="11" t="s">
        <v>67</v>
      </c>
      <c r="G10" s="22"/>
    </row>
    <row r="11" spans="1:12" ht="12.75">
      <c r="A11" s="11" t="s">
        <v>32</v>
      </c>
      <c r="H11" s="47">
        <f>+'P&amp;L'!I23</f>
        <v>-2557</v>
      </c>
      <c r="J11" s="47">
        <f>+'P&amp;L'!K23</f>
        <v>-548</v>
      </c>
      <c r="L11" s="22"/>
    </row>
    <row r="12" spans="1:10" ht="12.75">
      <c r="A12" t="s">
        <v>68</v>
      </c>
      <c r="H12" s="47"/>
      <c r="J12" s="47"/>
    </row>
    <row r="13" spans="2:12" ht="12.75">
      <c r="B13" t="s">
        <v>118</v>
      </c>
      <c r="H13" s="47">
        <v>19</v>
      </c>
      <c r="J13" s="47">
        <v>19</v>
      </c>
      <c r="L13" s="22"/>
    </row>
    <row r="14" spans="2:10" ht="12.75">
      <c r="B14" t="s">
        <v>69</v>
      </c>
      <c r="H14" s="47">
        <v>851</v>
      </c>
      <c r="J14" s="47">
        <v>575</v>
      </c>
    </row>
    <row r="15" spans="2:10" ht="12.75">
      <c r="B15" t="s">
        <v>117</v>
      </c>
      <c r="H15" s="47">
        <v>104</v>
      </c>
      <c r="J15" s="47">
        <v>67</v>
      </c>
    </row>
    <row r="16" spans="2:10" ht="12.75">
      <c r="B16" t="s">
        <v>88</v>
      </c>
      <c r="H16" s="47">
        <v>-19</v>
      </c>
      <c r="J16" s="47">
        <v>-97</v>
      </c>
    </row>
    <row r="17" spans="2:10" ht="12.75">
      <c r="B17" t="s">
        <v>70</v>
      </c>
      <c r="H17" s="47">
        <v>107</v>
      </c>
      <c r="J17" s="47">
        <v>172</v>
      </c>
    </row>
    <row r="18" spans="2:10" ht="12.75">
      <c r="B18" t="s">
        <v>284</v>
      </c>
      <c r="H18" s="48">
        <v>-1</v>
      </c>
      <c r="I18" s="62"/>
      <c r="J18" s="48">
        <v>0</v>
      </c>
    </row>
    <row r="19" spans="1:10" ht="12.75">
      <c r="A19" s="11" t="s">
        <v>326</v>
      </c>
      <c r="H19" s="47">
        <f>SUM(H11:H18)</f>
        <v>-1496</v>
      </c>
      <c r="J19" s="47">
        <f>SUM(J11:J18)</f>
        <v>188</v>
      </c>
    </row>
    <row r="20" spans="1:12" ht="12.75">
      <c r="A20" s="14" t="s">
        <v>331</v>
      </c>
      <c r="H20" s="47">
        <v>-88</v>
      </c>
      <c r="J20" s="47">
        <v>-889</v>
      </c>
      <c r="L20" s="22"/>
    </row>
    <row r="21" spans="1:12" ht="12.75">
      <c r="A21" t="s">
        <v>286</v>
      </c>
      <c r="H21" s="47">
        <v>818</v>
      </c>
      <c r="J21" s="47">
        <v>-339</v>
      </c>
      <c r="L21" s="22"/>
    </row>
    <row r="22" spans="1:12" ht="12.75">
      <c r="A22" t="s">
        <v>287</v>
      </c>
      <c r="H22" s="47">
        <v>-164</v>
      </c>
      <c r="J22" s="47">
        <v>784</v>
      </c>
      <c r="L22" s="22"/>
    </row>
    <row r="23" spans="1:12" ht="12.75">
      <c r="A23" s="14" t="s">
        <v>323</v>
      </c>
      <c r="H23" s="47">
        <v>326</v>
      </c>
      <c r="J23" s="47">
        <v>-127</v>
      </c>
      <c r="L23" s="22"/>
    </row>
    <row r="24" spans="1:12" ht="12.75">
      <c r="A24" s="14" t="s">
        <v>324</v>
      </c>
      <c r="H24" s="47">
        <v>-513</v>
      </c>
      <c r="J24" s="47">
        <v>597</v>
      </c>
      <c r="L24" s="22"/>
    </row>
    <row r="25" spans="1:13" ht="12.75">
      <c r="A25" t="s">
        <v>189</v>
      </c>
      <c r="H25" s="48">
        <v>1333</v>
      </c>
      <c r="J25" s="48">
        <v>26</v>
      </c>
      <c r="L25" s="22"/>
      <c r="M25" s="22"/>
    </row>
    <row r="26" spans="1:10" ht="12.75">
      <c r="A26" s="11" t="s">
        <v>212</v>
      </c>
      <c r="H26" s="47">
        <f>SUM(H19:H25)</f>
        <v>216</v>
      </c>
      <c r="J26" s="47">
        <f>SUM(J19:J25)</f>
        <v>240</v>
      </c>
    </row>
    <row r="27" spans="1:10" ht="12.75">
      <c r="A27" s="14" t="s">
        <v>33</v>
      </c>
      <c r="H27" s="47">
        <v>-7</v>
      </c>
      <c r="J27" s="47">
        <v>-32</v>
      </c>
    </row>
    <row r="28" spans="1:10" ht="12.75">
      <c r="A28" s="14" t="s">
        <v>285</v>
      </c>
      <c r="H28" s="47">
        <v>1</v>
      </c>
      <c r="J28" s="47">
        <v>0</v>
      </c>
    </row>
    <row r="29" spans="1:10" ht="12.75">
      <c r="A29" s="14" t="s">
        <v>182</v>
      </c>
      <c r="H29" s="61">
        <v>0</v>
      </c>
      <c r="I29" s="62"/>
      <c r="J29" s="61">
        <v>-4</v>
      </c>
    </row>
    <row r="30" spans="1:10" ht="12.75">
      <c r="A30" s="14" t="s">
        <v>165</v>
      </c>
      <c r="H30" s="48">
        <v>0</v>
      </c>
      <c r="J30" s="48">
        <v>-12</v>
      </c>
    </row>
    <row r="31" spans="1:10" ht="12.75">
      <c r="A31" s="11" t="s">
        <v>327</v>
      </c>
      <c r="H31" s="47">
        <f>SUM(H26:H30)</f>
        <v>210</v>
      </c>
      <c r="J31" s="47">
        <f>SUM(J26:J30)</f>
        <v>192</v>
      </c>
    </row>
    <row r="32" spans="1:10" ht="12.75">
      <c r="A32" s="11"/>
      <c r="H32" s="47"/>
      <c r="J32" s="47"/>
    </row>
    <row r="33" spans="1:10" ht="12.75">
      <c r="A33" s="11" t="s">
        <v>71</v>
      </c>
      <c r="H33" s="47"/>
      <c r="J33" s="47"/>
    </row>
    <row r="34" spans="1:10" ht="12.75">
      <c r="A34" t="s">
        <v>72</v>
      </c>
      <c r="H34" s="49">
        <v>-26</v>
      </c>
      <c r="J34" s="49">
        <v>-94</v>
      </c>
    </row>
    <row r="35" spans="1:10" ht="12.75">
      <c r="A35" s="14" t="s">
        <v>89</v>
      </c>
      <c r="H35" s="50">
        <v>19</v>
      </c>
      <c r="J35" s="50">
        <v>97</v>
      </c>
    </row>
    <row r="36" spans="1:10" ht="12.75">
      <c r="A36" s="11" t="s">
        <v>288</v>
      </c>
      <c r="H36" s="47">
        <f>SUM(H34:H35)</f>
        <v>-7</v>
      </c>
      <c r="J36" s="47">
        <f>SUM(J34:J35)</f>
        <v>3</v>
      </c>
    </row>
    <row r="37" spans="8:10" ht="12.75">
      <c r="H37" s="47"/>
      <c r="J37" s="47"/>
    </row>
    <row r="38" spans="1:10" ht="12.75">
      <c r="A38" s="11" t="s">
        <v>73</v>
      </c>
      <c r="H38" s="47"/>
      <c r="J38" s="47"/>
    </row>
    <row r="39" spans="1:10" ht="12.75">
      <c r="A39" s="14" t="s">
        <v>181</v>
      </c>
      <c r="H39" s="49">
        <v>-11</v>
      </c>
      <c r="J39" s="49">
        <v>-18</v>
      </c>
    </row>
    <row r="40" spans="1:10" ht="12.75">
      <c r="A40" s="14" t="s">
        <v>188</v>
      </c>
      <c r="H40" s="50">
        <v>-4</v>
      </c>
      <c r="J40" s="50">
        <v>-5</v>
      </c>
    </row>
    <row r="41" spans="1:10" ht="12.75">
      <c r="A41" s="11" t="s">
        <v>164</v>
      </c>
      <c r="H41" s="47">
        <f>SUM(H39:H40)</f>
        <v>-15</v>
      </c>
      <c r="J41" s="47">
        <f>SUM(J39:J40)</f>
        <v>-23</v>
      </c>
    </row>
    <row r="42" spans="8:10" ht="12.75">
      <c r="H42" s="48"/>
      <c r="J42" s="48"/>
    </row>
    <row r="43" spans="1:10" ht="12.75">
      <c r="A43" s="11" t="s">
        <v>328</v>
      </c>
      <c r="H43" s="47">
        <f>+H41+H36+H31</f>
        <v>188</v>
      </c>
      <c r="J43" s="47">
        <f>+J41+J36+J31</f>
        <v>172</v>
      </c>
    </row>
    <row r="44" spans="1:10" ht="12.75">
      <c r="A44" s="11"/>
      <c r="H44" s="47"/>
      <c r="J44" s="47"/>
    </row>
    <row r="45" spans="1:10" ht="12.75">
      <c r="A45" s="11" t="s">
        <v>85</v>
      </c>
      <c r="H45" s="47">
        <v>467</v>
      </c>
      <c r="J45" s="47">
        <v>-28</v>
      </c>
    </row>
    <row r="46" spans="1:10" ht="12.75">
      <c r="A46" s="11"/>
      <c r="H46" s="47"/>
      <c r="J46" s="47"/>
    </row>
    <row r="47" spans="1:10" ht="13.5" thickBot="1">
      <c r="A47" s="11" t="s">
        <v>325</v>
      </c>
      <c r="H47" s="51">
        <f>SUM(H43:H46)</f>
        <v>655</v>
      </c>
      <c r="J47" s="51">
        <f>SUM(J43:J46)</f>
        <v>144</v>
      </c>
    </row>
    <row r="48" spans="8:10" ht="13.5" thickTop="1">
      <c r="H48" s="47"/>
      <c r="J48" s="47"/>
    </row>
    <row r="49" spans="1:10" ht="12.75">
      <c r="A49" s="11" t="s">
        <v>74</v>
      </c>
      <c r="H49" s="47"/>
      <c r="J49" s="47"/>
    </row>
    <row r="50" spans="8:10" ht="12.75">
      <c r="H50" s="47"/>
      <c r="J50" s="47"/>
    </row>
    <row r="51" spans="2:10" ht="12.75">
      <c r="B51" t="s">
        <v>96</v>
      </c>
      <c r="H51" s="47">
        <f>+'BS'!D23</f>
        <v>414</v>
      </c>
      <c r="J51" s="47">
        <v>401</v>
      </c>
    </row>
    <row r="52" spans="2:10" ht="12.75">
      <c r="B52" t="s">
        <v>8</v>
      </c>
      <c r="H52" s="61">
        <f>+'BS'!D24</f>
        <v>241</v>
      </c>
      <c r="I52" s="62"/>
      <c r="J52" s="61">
        <v>275</v>
      </c>
    </row>
    <row r="53" spans="2:10" ht="12.75">
      <c r="B53" t="s">
        <v>112</v>
      </c>
      <c r="H53" s="48">
        <v>0</v>
      </c>
      <c r="J53" s="48">
        <v>-532</v>
      </c>
    </row>
    <row r="54" spans="8:10" ht="13.5" thickBot="1">
      <c r="H54" s="51">
        <f>SUM(H51:H53)</f>
        <v>655</v>
      </c>
      <c r="I54" s="62"/>
      <c r="J54" s="51">
        <f>SUM(J51:J53)</f>
        <v>144</v>
      </c>
    </row>
    <row r="55" spans="5:8" ht="15" thickTop="1">
      <c r="E55" s="5"/>
      <c r="H55" s="46"/>
    </row>
    <row r="56" spans="5:10" ht="12.75">
      <c r="E56" s="3"/>
      <c r="H56" s="47"/>
      <c r="J56" s="47"/>
    </row>
  </sheetData>
  <sheetProtection/>
  <printOptions/>
  <pageMargins left="0.75" right="0.75" top="0.55" bottom="0.63" header="0.5" footer="0.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3"/>
  <sheetViews>
    <sheetView tabSelected="1" zoomScalePageLayoutView="0" workbookViewId="0" topLeftCell="A249">
      <selection activeCell="A252" sqref="A252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6.140625" style="0" customWidth="1"/>
    <col min="4" max="5" width="10.7109375" style="0" customWidth="1"/>
    <col min="6" max="6" width="12.7109375" style="0" customWidth="1"/>
    <col min="7" max="7" width="12.8515625" style="0" customWidth="1"/>
    <col min="8" max="8" width="14.421875" style="0" customWidth="1"/>
    <col min="9" max="9" width="12.8515625" style="0" customWidth="1"/>
    <col min="10" max="10" width="8.421875" style="0" customWidth="1"/>
    <col min="11" max="11" width="0.85546875" style="0" customWidth="1"/>
    <col min="12" max="12" width="2.7109375" style="0" customWidth="1"/>
  </cols>
  <sheetData>
    <row r="1" spans="1:11" ht="18">
      <c r="A1" s="81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53"/>
    </row>
    <row r="2" ht="14.25">
      <c r="A2" s="2" t="s">
        <v>1</v>
      </c>
    </row>
    <row r="3" spans="1:9" ht="15">
      <c r="A3" s="17" t="s">
        <v>306</v>
      </c>
      <c r="B3" s="2"/>
      <c r="C3" s="2"/>
      <c r="D3" s="2"/>
      <c r="E3" s="2"/>
      <c r="F3" s="2"/>
      <c r="G3" s="2"/>
      <c r="H3" s="2"/>
      <c r="I3" s="2"/>
    </row>
    <row r="4" spans="1:9" ht="15">
      <c r="A4" s="17"/>
      <c r="B4" s="2"/>
      <c r="C4" s="2"/>
      <c r="D4" s="2"/>
      <c r="E4" s="2"/>
      <c r="F4" s="2"/>
      <c r="G4" s="2"/>
      <c r="H4" s="2"/>
      <c r="I4" s="2"/>
    </row>
    <row r="5" spans="1:9" ht="15">
      <c r="A5" s="9" t="s">
        <v>34</v>
      </c>
      <c r="B5" s="2"/>
      <c r="C5" s="2"/>
      <c r="D5" s="2"/>
      <c r="E5" s="2"/>
      <c r="F5" s="2"/>
      <c r="G5" s="2"/>
      <c r="H5" s="2"/>
      <c r="I5" s="2"/>
    </row>
    <row r="6" spans="1:9" ht="14.25">
      <c r="A6" s="2"/>
      <c r="B6" s="2"/>
      <c r="C6" s="2"/>
      <c r="D6" s="2"/>
      <c r="E6" s="2"/>
      <c r="F6" s="2"/>
      <c r="G6" s="2"/>
      <c r="H6" s="2"/>
      <c r="I6" s="2"/>
    </row>
    <row r="7" spans="1:9" ht="15">
      <c r="A7" s="83">
        <v>1</v>
      </c>
      <c r="B7" s="9" t="s">
        <v>35</v>
      </c>
      <c r="C7" s="2"/>
      <c r="D7" s="2"/>
      <c r="E7" s="2"/>
      <c r="F7" s="2"/>
      <c r="G7" s="2"/>
      <c r="H7" s="2"/>
      <c r="I7" s="2"/>
    </row>
    <row r="8" spans="1:9" ht="15">
      <c r="A8" s="75"/>
      <c r="B8" s="2" t="s">
        <v>185</v>
      </c>
      <c r="C8" s="2"/>
      <c r="D8" s="2"/>
      <c r="E8" s="2"/>
      <c r="F8" s="2"/>
      <c r="G8" s="2"/>
      <c r="H8" s="2"/>
      <c r="I8" s="2"/>
    </row>
    <row r="9" spans="1:9" ht="15">
      <c r="A9" s="75"/>
      <c r="B9" s="2" t="s">
        <v>186</v>
      </c>
      <c r="C9" s="2"/>
      <c r="D9" s="2"/>
      <c r="E9" s="2"/>
      <c r="F9" s="2"/>
      <c r="G9" s="2"/>
      <c r="H9" s="2"/>
      <c r="I9" s="2"/>
    </row>
    <row r="10" spans="1:9" ht="15">
      <c r="A10" s="75"/>
      <c r="B10" s="2" t="s">
        <v>187</v>
      </c>
      <c r="C10" s="2"/>
      <c r="D10" s="2"/>
      <c r="E10" s="2"/>
      <c r="F10" s="2"/>
      <c r="G10" s="2"/>
      <c r="H10" s="2"/>
      <c r="I10" s="2"/>
    </row>
    <row r="11" spans="1:9" ht="15">
      <c r="A11" s="75"/>
      <c r="B11" s="2" t="s">
        <v>205</v>
      </c>
      <c r="C11" s="2"/>
      <c r="D11" s="2"/>
      <c r="E11" s="2"/>
      <c r="F11" s="2"/>
      <c r="G11" s="2"/>
      <c r="H11" s="2"/>
      <c r="I11" s="2"/>
    </row>
    <row r="12" spans="1:9" ht="15">
      <c r="A12" s="75"/>
      <c r="B12" s="2" t="s">
        <v>220</v>
      </c>
      <c r="C12" s="2"/>
      <c r="D12" s="2"/>
      <c r="E12" s="2"/>
      <c r="F12" s="2"/>
      <c r="G12" s="2"/>
      <c r="H12" s="2"/>
      <c r="I12" s="2"/>
    </row>
    <row r="13" spans="1:9" ht="15">
      <c r="A13" s="75"/>
      <c r="B13" s="2"/>
      <c r="C13" s="2"/>
      <c r="D13" s="2"/>
      <c r="E13" s="2"/>
      <c r="F13" s="2"/>
      <c r="G13" s="2"/>
      <c r="H13" s="2"/>
      <c r="I13" s="2"/>
    </row>
    <row r="14" spans="1:9" ht="15">
      <c r="A14" s="75"/>
      <c r="B14" s="2" t="s">
        <v>206</v>
      </c>
      <c r="C14" s="2"/>
      <c r="D14" s="2"/>
      <c r="E14" s="2"/>
      <c r="F14" s="2"/>
      <c r="G14" s="2"/>
      <c r="H14" s="2"/>
      <c r="I14" s="2"/>
    </row>
    <row r="15" spans="1:9" ht="15">
      <c r="A15" s="75"/>
      <c r="B15" s="2" t="s">
        <v>207</v>
      </c>
      <c r="C15" s="2"/>
      <c r="D15" s="2"/>
      <c r="E15" s="2"/>
      <c r="F15" s="2"/>
      <c r="G15" s="2"/>
      <c r="H15" s="2"/>
      <c r="I15" s="2"/>
    </row>
    <row r="16" spans="1:9" ht="15">
      <c r="A16" s="75"/>
      <c r="B16" s="2" t="s">
        <v>292</v>
      </c>
      <c r="C16" s="2"/>
      <c r="D16" s="2"/>
      <c r="E16" s="2"/>
      <c r="F16" s="2"/>
      <c r="G16" s="2"/>
      <c r="H16" s="2"/>
      <c r="I16" s="2"/>
    </row>
    <row r="17" spans="1:9" ht="15">
      <c r="A17" s="75"/>
      <c r="B17" s="2" t="s">
        <v>293</v>
      </c>
      <c r="C17" s="2"/>
      <c r="D17" s="2"/>
      <c r="E17" s="2"/>
      <c r="F17" s="2"/>
      <c r="G17" s="2"/>
      <c r="H17" s="2"/>
      <c r="I17" s="2"/>
    </row>
    <row r="18" spans="1:9" ht="15">
      <c r="A18" s="75"/>
      <c r="B18" s="2" t="s">
        <v>289</v>
      </c>
      <c r="C18" s="2"/>
      <c r="D18" s="2"/>
      <c r="E18" s="2"/>
      <c r="F18" s="2"/>
      <c r="G18" s="2"/>
      <c r="H18" s="2"/>
      <c r="I18" s="2"/>
    </row>
    <row r="19" spans="1:9" ht="15">
      <c r="A19" s="75"/>
      <c r="B19" s="2"/>
      <c r="C19" s="2"/>
      <c r="D19" s="2"/>
      <c r="E19" s="2"/>
      <c r="F19" s="2"/>
      <c r="G19" s="2"/>
      <c r="H19" s="2"/>
      <c r="I19" s="2"/>
    </row>
    <row r="20" spans="1:9" ht="15">
      <c r="A20" s="75"/>
      <c r="B20" s="2" t="s">
        <v>209</v>
      </c>
      <c r="C20" s="2"/>
      <c r="D20" s="2"/>
      <c r="E20" s="2"/>
      <c r="F20" s="2" t="s">
        <v>224</v>
      </c>
      <c r="G20" s="2"/>
      <c r="H20" s="2"/>
      <c r="I20" s="2"/>
    </row>
    <row r="21" spans="1:9" ht="15">
      <c r="A21" s="75"/>
      <c r="B21" s="2" t="s">
        <v>223</v>
      </c>
      <c r="C21" s="2"/>
      <c r="D21" s="2"/>
      <c r="E21" s="2"/>
      <c r="F21" s="2"/>
      <c r="G21" s="2"/>
      <c r="H21" s="2"/>
      <c r="I21" s="2"/>
    </row>
    <row r="22" spans="1:9" ht="15">
      <c r="A22" s="75"/>
      <c r="B22" s="2" t="s">
        <v>210</v>
      </c>
      <c r="C22" s="2"/>
      <c r="D22" s="2"/>
      <c r="E22" s="2"/>
      <c r="F22" s="2" t="s">
        <v>211</v>
      </c>
      <c r="G22" s="2"/>
      <c r="H22" s="2"/>
      <c r="I22" s="2"/>
    </row>
    <row r="23" spans="1:9" ht="15">
      <c r="A23" s="75"/>
      <c r="B23" s="2"/>
      <c r="C23" s="2"/>
      <c r="D23" s="2"/>
      <c r="E23" s="2"/>
      <c r="F23" s="2" t="s">
        <v>208</v>
      </c>
      <c r="G23" s="2"/>
      <c r="H23" s="2"/>
      <c r="I23" s="2"/>
    </row>
    <row r="24" spans="1:9" ht="15">
      <c r="A24" s="75"/>
      <c r="B24" s="2" t="s">
        <v>225</v>
      </c>
      <c r="C24" s="2"/>
      <c r="D24" s="2"/>
      <c r="E24" s="2"/>
      <c r="F24" s="2" t="s">
        <v>226</v>
      </c>
      <c r="G24" s="2"/>
      <c r="H24" s="2"/>
      <c r="I24" s="2"/>
    </row>
    <row r="25" spans="1:9" ht="15">
      <c r="A25" s="75"/>
      <c r="B25" s="2"/>
      <c r="C25" s="2"/>
      <c r="D25" s="2"/>
      <c r="E25" s="2"/>
      <c r="F25" s="2" t="s">
        <v>227</v>
      </c>
      <c r="G25" s="2"/>
      <c r="H25" s="2"/>
      <c r="I25" s="2"/>
    </row>
    <row r="26" spans="1:9" ht="15">
      <c r="A26" s="75"/>
      <c r="B26" s="2" t="s">
        <v>228</v>
      </c>
      <c r="C26" s="2"/>
      <c r="D26" s="2"/>
      <c r="E26" s="2"/>
      <c r="F26" s="2" t="s">
        <v>229</v>
      </c>
      <c r="G26" s="2"/>
      <c r="H26" s="2"/>
      <c r="I26" s="2"/>
    </row>
    <row r="27" spans="1:9" ht="15">
      <c r="A27" s="75"/>
      <c r="B27" s="2"/>
      <c r="C27" s="2"/>
      <c r="D27" s="2"/>
      <c r="E27" s="2"/>
      <c r="F27" s="2" t="s">
        <v>230</v>
      </c>
      <c r="G27" s="2"/>
      <c r="H27" s="2"/>
      <c r="I27" s="2"/>
    </row>
    <row r="28" spans="1:9" ht="15">
      <c r="A28" s="75"/>
      <c r="B28" s="2" t="s">
        <v>231</v>
      </c>
      <c r="C28" s="2"/>
      <c r="D28" s="2"/>
      <c r="E28" s="2"/>
      <c r="F28" s="2" t="s">
        <v>232</v>
      </c>
      <c r="G28" s="2"/>
      <c r="H28" s="2"/>
      <c r="I28" s="2"/>
    </row>
    <row r="29" spans="1:9" ht="15">
      <c r="A29" s="75"/>
      <c r="B29" s="2"/>
      <c r="C29" s="2"/>
      <c r="D29" s="2"/>
      <c r="E29" s="2"/>
      <c r="F29" s="2"/>
      <c r="G29" s="2"/>
      <c r="H29" s="2"/>
      <c r="I29" s="2"/>
    </row>
    <row r="30" spans="1:9" ht="15">
      <c r="A30" s="75"/>
      <c r="B30" s="2" t="s">
        <v>290</v>
      </c>
      <c r="C30" s="2"/>
      <c r="D30" s="2"/>
      <c r="E30" s="2"/>
      <c r="F30" s="2"/>
      <c r="G30" s="2"/>
      <c r="H30" s="2"/>
      <c r="I30" s="2"/>
    </row>
    <row r="31" spans="1:9" ht="15">
      <c r="A31" s="75"/>
      <c r="B31" s="2" t="s">
        <v>291</v>
      </c>
      <c r="C31" s="2"/>
      <c r="D31" s="2"/>
      <c r="E31" s="2"/>
      <c r="F31" s="2"/>
      <c r="G31" s="2"/>
      <c r="H31" s="2"/>
      <c r="I31" s="2"/>
    </row>
    <row r="32" spans="1:9" ht="15">
      <c r="A32" s="75"/>
      <c r="B32" s="2"/>
      <c r="C32" s="2"/>
      <c r="D32" s="2"/>
      <c r="E32" s="2"/>
      <c r="F32" s="2"/>
      <c r="G32" s="2"/>
      <c r="H32" s="2"/>
      <c r="I32" s="2"/>
    </row>
    <row r="33" spans="1:9" ht="15">
      <c r="A33" s="83">
        <v>2</v>
      </c>
      <c r="B33" s="9" t="s">
        <v>36</v>
      </c>
      <c r="C33" s="2"/>
      <c r="D33" s="2"/>
      <c r="E33" s="2"/>
      <c r="F33" s="2"/>
      <c r="G33" s="2"/>
      <c r="H33" s="2"/>
      <c r="I33" s="2"/>
    </row>
    <row r="34" spans="1:9" ht="15">
      <c r="A34" s="75"/>
      <c r="B34" s="18" t="s">
        <v>139</v>
      </c>
      <c r="C34" s="2"/>
      <c r="D34" s="2"/>
      <c r="E34" s="2"/>
      <c r="F34" s="2"/>
      <c r="G34" s="2"/>
      <c r="H34" s="2"/>
      <c r="I34" s="2"/>
    </row>
    <row r="35" spans="1:9" ht="15">
      <c r="A35" s="75"/>
      <c r="B35" s="18"/>
      <c r="C35" s="2"/>
      <c r="D35" s="2"/>
      <c r="E35" s="2"/>
      <c r="F35" s="2"/>
      <c r="G35" s="2"/>
      <c r="H35" s="2"/>
      <c r="I35" s="2"/>
    </row>
    <row r="36" spans="1:9" ht="15">
      <c r="A36" s="83">
        <v>3</v>
      </c>
      <c r="B36" s="9" t="s">
        <v>37</v>
      </c>
      <c r="C36" s="2"/>
      <c r="D36" s="2"/>
      <c r="E36" s="2"/>
      <c r="F36" s="2"/>
      <c r="G36" s="2"/>
      <c r="H36" s="2"/>
      <c r="I36" s="2"/>
    </row>
    <row r="37" spans="1:9" ht="15">
      <c r="A37" s="75"/>
      <c r="B37" s="18" t="s">
        <v>140</v>
      </c>
      <c r="C37" s="2"/>
      <c r="D37" s="2"/>
      <c r="E37" s="2"/>
      <c r="F37" s="2"/>
      <c r="G37" s="2"/>
      <c r="H37" s="2"/>
      <c r="I37" s="2"/>
    </row>
    <row r="38" spans="1:9" ht="15">
      <c r="A38" s="75"/>
      <c r="B38" s="2" t="s">
        <v>141</v>
      </c>
      <c r="C38" s="2"/>
      <c r="D38" s="2"/>
      <c r="E38" s="2"/>
      <c r="F38" s="2"/>
      <c r="G38" s="2"/>
      <c r="H38" s="2"/>
      <c r="I38" s="2"/>
    </row>
    <row r="39" spans="1:9" ht="15">
      <c r="A39" s="75"/>
      <c r="B39" s="2"/>
      <c r="C39" s="2"/>
      <c r="D39" s="2"/>
      <c r="E39" s="2"/>
      <c r="F39" s="2"/>
      <c r="G39" s="2"/>
      <c r="H39" s="2"/>
      <c r="I39" s="2"/>
    </row>
    <row r="40" spans="1:9" ht="15">
      <c r="A40" s="83">
        <v>4</v>
      </c>
      <c r="B40" s="9" t="s">
        <v>76</v>
      </c>
      <c r="C40" s="2"/>
      <c r="D40" s="2"/>
      <c r="E40" s="2"/>
      <c r="F40" s="2"/>
      <c r="G40" s="2"/>
      <c r="H40" s="2"/>
      <c r="I40" s="2"/>
    </row>
    <row r="41" spans="1:9" ht="15">
      <c r="A41" s="83"/>
      <c r="B41" s="2" t="s">
        <v>142</v>
      </c>
      <c r="C41" s="2"/>
      <c r="D41" s="2"/>
      <c r="E41" s="2"/>
      <c r="F41" s="2"/>
      <c r="G41" s="2"/>
      <c r="H41" s="2"/>
      <c r="I41" s="2"/>
    </row>
    <row r="42" spans="1:9" ht="15">
      <c r="A42" s="75"/>
      <c r="B42" s="2" t="s">
        <v>143</v>
      </c>
      <c r="C42" s="2"/>
      <c r="D42" s="2"/>
      <c r="E42" s="2"/>
      <c r="F42" s="2"/>
      <c r="G42" s="2"/>
      <c r="H42" s="2"/>
      <c r="I42" s="2"/>
    </row>
    <row r="43" spans="1:9" ht="15">
      <c r="A43" s="75"/>
      <c r="B43" s="2"/>
      <c r="C43" s="2"/>
      <c r="D43" s="2"/>
      <c r="E43" s="2"/>
      <c r="F43" s="2"/>
      <c r="G43" s="2"/>
      <c r="H43" s="2"/>
      <c r="I43" s="2"/>
    </row>
    <row r="44" spans="1:9" ht="15">
      <c r="A44" s="83">
        <v>5</v>
      </c>
      <c r="B44" s="9" t="s">
        <v>38</v>
      </c>
      <c r="C44" s="2"/>
      <c r="D44" s="2"/>
      <c r="E44" s="2"/>
      <c r="F44" s="2"/>
      <c r="G44" s="2"/>
      <c r="H44" s="2"/>
      <c r="I44" s="2"/>
    </row>
    <row r="45" spans="1:9" ht="15">
      <c r="A45" s="75"/>
      <c r="B45" s="2" t="s">
        <v>144</v>
      </c>
      <c r="C45" s="2"/>
      <c r="D45" s="2"/>
      <c r="E45" s="2"/>
      <c r="F45" s="2"/>
      <c r="G45" s="2"/>
      <c r="H45" s="2"/>
      <c r="I45" s="2"/>
    </row>
    <row r="46" spans="1:9" ht="15">
      <c r="A46" s="75"/>
      <c r="B46" s="2" t="s">
        <v>145</v>
      </c>
      <c r="C46" s="2"/>
      <c r="D46" s="2"/>
      <c r="E46" s="2"/>
      <c r="F46" s="2"/>
      <c r="G46" s="2"/>
      <c r="H46" s="2"/>
      <c r="I46" s="2"/>
    </row>
    <row r="47" spans="1:9" ht="15">
      <c r="A47" s="75"/>
      <c r="B47" s="18"/>
      <c r="C47" s="2"/>
      <c r="D47" s="2"/>
      <c r="E47" s="2"/>
      <c r="F47" s="2"/>
      <c r="G47" s="2"/>
      <c r="H47" s="2"/>
      <c r="I47" s="2"/>
    </row>
    <row r="48" spans="1:9" ht="15">
      <c r="A48" s="84">
        <v>6</v>
      </c>
      <c r="B48" s="56" t="s">
        <v>39</v>
      </c>
      <c r="C48" s="2"/>
      <c r="D48" s="2"/>
      <c r="E48" s="2"/>
      <c r="F48" s="2"/>
      <c r="G48" s="2"/>
      <c r="H48" s="2"/>
      <c r="I48" s="2"/>
    </row>
    <row r="49" spans="1:9" ht="15">
      <c r="A49" s="75"/>
      <c r="B49" s="18" t="s">
        <v>146</v>
      </c>
      <c r="C49" s="2"/>
      <c r="D49" s="2"/>
      <c r="E49" s="2"/>
      <c r="F49" s="2"/>
      <c r="G49" s="2"/>
      <c r="H49" s="2"/>
      <c r="I49" s="2"/>
    </row>
    <row r="50" spans="1:9" ht="15">
      <c r="A50" s="75"/>
      <c r="B50" s="18" t="s">
        <v>294</v>
      </c>
      <c r="C50" s="2"/>
      <c r="D50" s="2"/>
      <c r="E50" s="2"/>
      <c r="F50" s="2"/>
      <c r="G50" s="2"/>
      <c r="H50" s="2"/>
      <c r="I50" s="2"/>
    </row>
    <row r="51" spans="1:9" ht="15">
      <c r="A51" s="75"/>
      <c r="C51" s="18"/>
      <c r="D51" s="2"/>
      <c r="E51" s="2"/>
      <c r="F51" s="2"/>
      <c r="G51" s="2"/>
      <c r="H51" s="2"/>
      <c r="I51" s="2"/>
    </row>
    <row r="52" spans="1:9" ht="15">
      <c r="A52" s="83">
        <v>7</v>
      </c>
      <c r="B52" s="9" t="s">
        <v>40</v>
      </c>
      <c r="C52" s="2"/>
      <c r="D52" s="2"/>
      <c r="E52" s="2"/>
      <c r="F52" s="2"/>
      <c r="G52" s="2"/>
      <c r="H52" s="2"/>
      <c r="I52" s="2"/>
    </row>
    <row r="53" spans="1:9" ht="15">
      <c r="A53" s="75"/>
      <c r="B53" s="18" t="s">
        <v>64</v>
      </c>
      <c r="C53" s="2"/>
      <c r="D53" s="2"/>
      <c r="E53" s="2"/>
      <c r="F53" s="2"/>
      <c r="G53" s="2"/>
      <c r="H53" s="2"/>
      <c r="I53" s="2"/>
    </row>
    <row r="54" spans="1:9" ht="15">
      <c r="A54" s="75"/>
      <c r="B54" s="2" t="s">
        <v>11</v>
      </c>
      <c r="C54" s="2"/>
      <c r="D54" s="2"/>
      <c r="E54" s="2"/>
      <c r="F54" s="2"/>
      <c r="G54" s="2"/>
      <c r="H54" s="2"/>
      <c r="I54" s="2"/>
    </row>
    <row r="55" spans="1:9" ht="15">
      <c r="A55" s="83">
        <v>8</v>
      </c>
      <c r="B55" s="9" t="s">
        <v>41</v>
      </c>
      <c r="C55" s="2"/>
      <c r="D55" s="2"/>
      <c r="E55" s="2"/>
      <c r="F55" s="2"/>
      <c r="G55" s="2"/>
      <c r="H55" s="2"/>
      <c r="I55" s="2"/>
    </row>
    <row r="56" spans="1:9" ht="15">
      <c r="A56" s="75"/>
      <c r="B56" s="18" t="s">
        <v>147</v>
      </c>
      <c r="C56" s="2"/>
      <c r="D56" s="2"/>
      <c r="E56" s="2"/>
      <c r="F56" s="2"/>
      <c r="G56" s="2"/>
      <c r="H56" s="2"/>
      <c r="I56" s="2"/>
    </row>
    <row r="57" spans="1:9" ht="15">
      <c r="A57" s="75"/>
      <c r="B57" s="2" t="s">
        <v>148</v>
      </c>
      <c r="C57" s="2"/>
      <c r="D57" s="2"/>
      <c r="E57" s="2"/>
      <c r="F57" s="2"/>
      <c r="G57" s="2"/>
      <c r="H57" s="2"/>
      <c r="I57" s="2"/>
    </row>
    <row r="58" spans="1:9" ht="15">
      <c r="A58" s="75"/>
      <c r="B58" s="2" t="s">
        <v>149</v>
      </c>
      <c r="C58" s="2"/>
      <c r="D58" s="2"/>
      <c r="E58" s="2"/>
      <c r="F58" s="2"/>
      <c r="G58" s="2"/>
      <c r="H58" s="2"/>
      <c r="I58" s="2"/>
    </row>
    <row r="59" spans="1:9" ht="15">
      <c r="A59" s="75"/>
      <c r="B59" s="2" t="s">
        <v>150</v>
      </c>
      <c r="C59" s="2"/>
      <c r="D59" s="2"/>
      <c r="E59" s="2"/>
      <c r="F59" s="2"/>
      <c r="G59" s="2"/>
      <c r="H59" s="2"/>
      <c r="I59" s="2"/>
    </row>
    <row r="60" spans="1:9" ht="15">
      <c r="A60" s="75"/>
      <c r="B60" s="2"/>
      <c r="C60" s="2"/>
      <c r="D60" s="2"/>
      <c r="E60" s="2"/>
      <c r="F60" s="2"/>
      <c r="G60" s="2"/>
      <c r="H60" s="2"/>
      <c r="I60" s="2"/>
    </row>
    <row r="61" spans="1:9" ht="15">
      <c r="A61" s="83">
        <v>9</v>
      </c>
      <c r="B61" s="9" t="s">
        <v>42</v>
      </c>
      <c r="C61" s="2"/>
      <c r="D61" s="2"/>
      <c r="E61" s="2"/>
      <c r="F61" s="2"/>
      <c r="G61" s="2"/>
      <c r="H61" s="2"/>
      <c r="I61" s="2"/>
    </row>
    <row r="62" spans="1:9" ht="15">
      <c r="A62" s="75"/>
      <c r="B62" s="2" t="s">
        <v>151</v>
      </c>
      <c r="C62" s="2"/>
      <c r="D62" s="2"/>
      <c r="E62" s="2"/>
      <c r="F62" s="2"/>
      <c r="G62" s="2"/>
      <c r="H62" s="2"/>
      <c r="I62" s="2"/>
    </row>
    <row r="63" spans="1:9" ht="15">
      <c r="A63" s="75"/>
      <c r="B63" s="2" t="s">
        <v>183</v>
      </c>
      <c r="C63" s="2"/>
      <c r="D63" s="2"/>
      <c r="E63" s="2"/>
      <c r="F63" s="2"/>
      <c r="G63" s="2"/>
      <c r="H63" s="2"/>
      <c r="I63" s="2"/>
    </row>
    <row r="64" spans="1:9" ht="15">
      <c r="A64" s="75"/>
      <c r="B64" s="2"/>
      <c r="C64" s="2"/>
      <c r="D64" s="2"/>
      <c r="E64" s="2"/>
      <c r="F64" s="2"/>
      <c r="G64" s="2"/>
      <c r="H64" s="2"/>
      <c r="I64" s="2"/>
    </row>
    <row r="65" spans="1:9" ht="15">
      <c r="A65" s="83">
        <v>10</v>
      </c>
      <c r="B65" s="9" t="s">
        <v>43</v>
      </c>
      <c r="C65" s="2"/>
      <c r="D65" s="2"/>
      <c r="E65" s="2"/>
      <c r="F65" s="2"/>
      <c r="G65" s="2"/>
      <c r="H65" s="2"/>
      <c r="I65" s="2"/>
    </row>
    <row r="66" spans="1:9" ht="15">
      <c r="A66" s="75"/>
      <c r="B66" s="18" t="s">
        <v>152</v>
      </c>
      <c r="C66" s="2"/>
      <c r="D66" s="2"/>
      <c r="E66" s="2"/>
      <c r="F66" s="2"/>
      <c r="G66" s="2"/>
      <c r="H66" s="2"/>
      <c r="I66" s="2"/>
    </row>
    <row r="67" spans="1:9" ht="15">
      <c r="A67" s="75"/>
      <c r="B67" s="18" t="s">
        <v>153</v>
      </c>
      <c r="C67" s="2"/>
      <c r="D67" s="2"/>
      <c r="E67" s="2"/>
      <c r="F67" s="2"/>
      <c r="G67" s="2"/>
      <c r="H67" s="2"/>
      <c r="I67" s="2"/>
    </row>
    <row r="68" spans="1:9" ht="15">
      <c r="A68" s="75"/>
      <c r="B68" s="2" t="s">
        <v>154</v>
      </c>
      <c r="C68" s="2"/>
      <c r="D68" s="2"/>
      <c r="E68" s="2"/>
      <c r="F68" s="2"/>
      <c r="G68" s="2"/>
      <c r="H68" s="2"/>
      <c r="I68" s="2"/>
    </row>
    <row r="69" spans="1:9" ht="15">
      <c r="A69" s="75"/>
      <c r="B69" s="2"/>
      <c r="C69" s="2"/>
      <c r="D69" s="2"/>
      <c r="E69" s="2"/>
      <c r="F69" s="2"/>
      <c r="G69" s="2"/>
      <c r="H69" s="2"/>
      <c r="I69" s="2"/>
    </row>
    <row r="70" spans="1:9" ht="15">
      <c r="A70" s="83">
        <v>11</v>
      </c>
      <c r="B70" s="9" t="s">
        <v>44</v>
      </c>
      <c r="C70" s="2"/>
      <c r="D70" s="2"/>
      <c r="E70" s="2"/>
      <c r="F70" s="2"/>
      <c r="G70" s="2"/>
      <c r="H70" s="2"/>
      <c r="I70" s="2"/>
    </row>
    <row r="71" spans="1:9" ht="15">
      <c r="A71" s="75"/>
      <c r="B71" s="18" t="s">
        <v>184</v>
      </c>
      <c r="C71" s="2"/>
      <c r="D71" s="2"/>
      <c r="E71" s="2"/>
      <c r="F71" s="2"/>
      <c r="G71" s="2"/>
      <c r="H71" s="2"/>
      <c r="I71" s="2"/>
    </row>
    <row r="72" spans="1:9" ht="15">
      <c r="A72" s="75"/>
      <c r="B72" s="2"/>
      <c r="C72" s="2"/>
      <c r="D72" s="2"/>
      <c r="E72" s="2"/>
      <c r="F72" s="2"/>
      <c r="G72" s="2"/>
      <c r="H72" s="2"/>
      <c r="I72" s="2"/>
    </row>
    <row r="73" spans="1:9" ht="15">
      <c r="A73" s="84">
        <v>12</v>
      </c>
      <c r="B73" s="63" t="s">
        <v>177</v>
      </c>
      <c r="C73" s="59"/>
      <c r="D73" s="2"/>
      <c r="E73" s="2"/>
      <c r="F73" s="2"/>
      <c r="G73" s="2"/>
      <c r="H73" s="2"/>
      <c r="I73" s="2"/>
    </row>
    <row r="74" spans="1:9" ht="15">
      <c r="A74" s="56"/>
      <c r="B74" s="18" t="s">
        <v>178</v>
      </c>
      <c r="C74" s="2"/>
      <c r="D74" s="2"/>
      <c r="E74" s="2"/>
      <c r="F74" s="2"/>
      <c r="G74" s="2"/>
      <c r="H74" s="2"/>
      <c r="I74" s="2"/>
    </row>
    <row r="75" spans="1:9" ht="15">
      <c r="A75" s="56"/>
      <c r="B75" s="2" t="s">
        <v>221</v>
      </c>
      <c r="C75" s="2"/>
      <c r="D75" s="2"/>
      <c r="E75" s="2"/>
      <c r="F75" s="2"/>
      <c r="G75" s="2"/>
      <c r="H75" s="2"/>
      <c r="I75" s="2"/>
    </row>
    <row r="76" spans="1:9" ht="15">
      <c r="A76" s="56"/>
      <c r="B76" s="2"/>
      <c r="C76" s="2"/>
      <c r="D76" s="2"/>
      <c r="E76" s="2"/>
      <c r="F76" s="2"/>
      <c r="G76" s="2"/>
      <c r="H76" s="2"/>
      <c r="I76" s="2"/>
    </row>
    <row r="77" spans="1:9" ht="15">
      <c r="A77" s="84">
        <v>13</v>
      </c>
      <c r="B77" s="63" t="s">
        <v>45</v>
      </c>
      <c r="C77" s="59"/>
      <c r="D77" s="2"/>
      <c r="E77" s="2"/>
      <c r="F77" s="2"/>
      <c r="G77" s="2"/>
      <c r="H77" s="2"/>
      <c r="I77" s="2"/>
    </row>
    <row r="78" spans="1:9" ht="15">
      <c r="A78" s="56"/>
      <c r="B78" s="59" t="s">
        <v>319</v>
      </c>
      <c r="C78" s="59"/>
      <c r="D78" s="59"/>
      <c r="E78" s="59"/>
      <c r="F78" s="59"/>
      <c r="G78" s="59"/>
      <c r="H78" s="59"/>
      <c r="I78" s="59"/>
    </row>
    <row r="79" spans="1:9" ht="15">
      <c r="A79" s="56"/>
      <c r="B79" s="64" t="s">
        <v>320</v>
      </c>
      <c r="C79" s="59"/>
      <c r="D79" s="59"/>
      <c r="E79" s="59"/>
      <c r="F79" s="59"/>
      <c r="G79" s="59"/>
      <c r="H79" s="59"/>
      <c r="I79" s="59"/>
    </row>
    <row r="80" spans="1:9" ht="15">
      <c r="A80" s="56"/>
      <c r="B80" s="64" t="s">
        <v>329</v>
      </c>
      <c r="C80" s="59"/>
      <c r="D80" s="59"/>
      <c r="E80" s="59"/>
      <c r="F80" s="59"/>
      <c r="G80" s="59"/>
      <c r="H80" s="59"/>
      <c r="I80" s="59"/>
    </row>
    <row r="81" spans="1:9" ht="15">
      <c r="A81" s="56"/>
      <c r="B81" s="64" t="s">
        <v>321</v>
      </c>
      <c r="C81" s="59"/>
      <c r="D81" s="59"/>
      <c r="E81" s="59"/>
      <c r="F81" s="59"/>
      <c r="G81" s="59"/>
      <c r="H81" s="59"/>
      <c r="I81" s="59"/>
    </row>
    <row r="82" spans="1:9" ht="15">
      <c r="A82" s="56"/>
      <c r="B82" s="64" t="s">
        <v>332</v>
      </c>
      <c r="C82" s="59"/>
      <c r="D82" s="59"/>
      <c r="E82" s="59"/>
      <c r="F82" s="59"/>
      <c r="G82" s="59"/>
      <c r="H82" s="59"/>
      <c r="I82" s="59"/>
    </row>
    <row r="83" spans="1:9" ht="15">
      <c r="A83" s="56"/>
      <c r="B83" s="64"/>
      <c r="C83" s="59"/>
      <c r="D83" s="59"/>
      <c r="E83" s="59"/>
      <c r="F83" s="59"/>
      <c r="G83" s="59"/>
      <c r="H83" s="59"/>
      <c r="I83" s="59"/>
    </row>
    <row r="84" spans="1:9" ht="15">
      <c r="A84" s="84">
        <v>14</v>
      </c>
      <c r="B84" s="63" t="s">
        <v>79</v>
      </c>
      <c r="C84" s="59"/>
      <c r="D84" s="2"/>
      <c r="E84" s="2"/>
      <c r="F84" s="2"/>
      <c r="G84" s="2"/>
      <c r="H84" s="2"/>
      <c r="I84" s="2"/>
    </row>
    <row r="85" spans="1:9" ht="15">
      <c r="A85" s="75"/>
      <c r="B85" s="2" t="s">
        <v>330</v>
      </c>
      <c r="C85" s="2"/>
      <c r="D85" s="2"/>
      <c r="E85" s="2"/>
      <c r="F85" s="2"/>
      <c r="G85" s="2"/>
      <c r="H85" s="2"/>
      <c r="I85" s="2"/>
    </row>
    <row r="86" spans="1:9" ht="15">
      <c r="A86" s="75"/>
      <c r="B86" s="64" t="s">
        <v>322</v>
      </c>
      <c r="C86" s="59"/>
      <c r="D86" s="59"/>
      <c r="E86" s="59"/>
      <c r="F86" s="2"/>
      <c r="G86" s="2"/>
      <c r="H86" s="2"/>
      <c r="I86" s="2"/>
    </row>
    <row r="87" spans="1:9" ht="15">
      <c r="A87" s="75"/>
      <c r="B87" s="59" t="s">
        <v>333</v>
      </c>
      <c r="C87" s="2"/>
      <c r="D87" s="2"/>
      <c r="E87" s="2"/>
      <c r="F87" s="2"/>
      <c r="G87" s="2"/>
      <c r="H87" s="2"/>
      <c r="I87" s="2"/>
    </row>
    <row r="88" spans="1:9" ht="15">
      <c r="A88" s="75"/>
      <c r="B88" s="59" t="s">
        <v>334</v>
      </c>
      <c r="C88" s="2"/>
      <c r="D88" s="2"/>
      <c r="E88" s="2"/>
      <c r="F88" s="2"/>
      <c r="G88" s="2"/>
      <c r="H88" s="2"/>
      <c r="I88" s="2"/>
    </row>
    <row r="89" spans="1:9" ht="15">
      <c r="A89" s="75"/>
      <c r="B89" s="59"/>
      <c r="C89" s="2"/>
      <c r="D89" s="2"/>
      <c r="E89" s="2"/>
      <c r="F89" s="2"/>
      <c r="G89" s="2"/>
      <c r="H89" s="2"/>
      <c r="I89" s="2"/>
    </row>
    <row r="90" spans="1:9" ht="15">
      <c r="A90" s="84">
        <v>15</v>
      </c>
      <c r="B90" s="9" t="s">
        <v>119</v>
      </c>
      <c r="C90" s="2"/>
      <c r="D90" s="2"/>
      <c r="E90" s="2"/>
      <c r="F90" s="2"/>
      <c r="G90" s="2"/>
      <c r="H90" s="2"/>
      <c r="I90" s="2"/>
    </row>
    <row r="91" spans="1:9" ht="15">
      <c r="A91" s="75"/>
      <c r="B91" s="18" t="s">
        <v>155</v>
      </c>
      <c r="C91" s="2"/>
      <c r="D91" s="2"/>
      <c r="E91" s="2"/>
      <c r="F91" s="2"/>
      <c r="G91" s="2"/>
      <c r="H91" s="2"/>
      <c r="I91" s="2"/>
    </row>
    <row r="92" spans="1:9" ht="15">
      <c r="A92" s="75"/>
      <c r="B92" s="18" t="s">
        <v>156</v>
      </c>
      <c r="C92" s="2"/>
      <c r="D92" s="2"/>
      <c r="E92" s="2"/>
      <c r="F92" s="2"/>
      <c r="G92" s="2"/>
      <c r="H92" s="2"/>
      <c r="I92" s="2"/>
    </row>
    <row r="93" spans="1:9" ht="15">
      <c r="A93" s="75"/>
      <c r="B93" s="18" t="s">
        <v>172</v>
      </c>
      <c r="C93" s="2"/>
      <c r="D93" s="2"/>
      <c r="E93" s="2"/>
      <c r="F93" s="2"/>
      <c r="G93" s="2"/>
      <c r="H93" s="2"/>
      <c r="I93" s="2"/>
    </row>
    <row r="94" spans="1:9" ht="15">
      <c r="A94" s="75"/>
      <c r="B94" s="18" t="s">
        <v>222</v>
      </c>
      <c r="C94" s="2"/>
      <c r="D94" s="2"/>
      <c r="E94" s="2"/>
      <c r="F94" s="2"/>
      <c r="G94" s="2"/>
      <c r="H94" s="2"/>
      <c r="I94" s="2"/>
    </row>
    <row r="95" spans="1:9" ht="15">
      <c r="A95" s="75"/>
      <c r="B95" s="18" t="s">
        <v>233</v>
      </c>
      <c r="C95" s="2"/>
      <c r="D95" s="2"/>
      <c r="E95" s="2"/>
      <c r="F95" s="2"/>
      <c r="G95" s="2"/>
      <c r="H95" s="2"/>
      <c r="I95" s="2"/>
    </row>
    <row r="96" spans="1:9" ht="15">
      <c r="A96" s="75"/>
      <c r="B96" s="18" t="s">
        <v>234</v>
      </c>
      <c r="C96" s="2"/>
      <c r="D96" s="2"/>
      <c r="E96" s="2"/>
      <c r="F96" s="2"/>
      <c r="G96" s="2"/>
      <c r="H96" s="2"/>
      <c r="I96" s="2"/>
    </row>
    <row r="97" spans="1:9" ht="15">
      <c r="A97" s="75"/>
      <c r="B97" s="18"/>
      <c r="C97" s="2"/>
      <c r="D97" s="2"/>
      <c r="E97" s="2"/>
      <c r="F97" s="2"/>
      <c r="G97" s="2"/>
      <c r="H97" s="2"/>
      <c r="I97" s="2"/>
    </row>
    <row r="98" spans="1:9" ht="15">
      <c r="A98" s="83">
        <v>16</v>
      </c>
      <c r="B98" s="9" t="s">
        <v>46</v>
      </c>
      <c r="C98" s="2"/>
      <c r="D98" s="2"/>
      <c r="E98" s="2"/>
      <c r="F98" s="2"/>
      <c r="G98" s="2"/>
      <c r="H98" s="2"/>
      <c r="I98" s="2"/>
    </row>
    <row r="99" spans="1:9" ht="15">
      <c r="A99" s="75"/>
      <c r="B99" s="18" t="s">
        <v>47</v>
      </c>
      <c r="C99" s="2"/>
      <c r="D99" s="2"/>
      <c r="E99" s="2"/>
      <c r="F99" s="2"/>
      <c r="G99" s="2"/>
      <c r="H99" s="2"/>
      <c r="I99" s="2"/>
    </row>
    <row r="100" spans="1:9" ht="15">
      <c r="A100" s="75"/>
      <c r="B100" s="18"/>
      <c r="C100" s="2"/>
      <c r="D100" s="2"/>
      <c r="E100" s="2"/>
      <c r="F100" s="2"/>
      <c r="G100" s="2"/>
      <c r="H100" s="2"/>
      <c r="I100" s="2"/>
    </row>
    <row r="101" spans="1:9" ht="15">
      <c r="A101" s="83">
        <v>17</v>
      </c>
      <c r="B101" s="9" t="s">
        <v>22</v>
      </c>
      <c r="C101" s="2"/>
      <c r="D101" s="2"/>
      <c r="E101" s="2"/>
      <c r="F101" s="2"/>
      <c r="G101" s="2"/>
      <c r="H101" s="2"/>
      <c r="I101" s="2"/>
    </row>
    <row r="102" spans="1:9" ht="15">
      <c r="A102" s="75"/>
      <c r="B102" s="18" t="s">
        <v>48</v>
      </c>
      <c r="C102" s="2"/>
      <c r="D102" s="2"/>
      <c r="E102" s="2"/>
      <c r="F102" s="2"/>
      <c r="G102" s="2"/>
      <c r="H102" s="2"/>
      <c r="I102" s="2"/>
    </row>
    <row r="103" spans="1:8" ht="15">
      <c r="A103" s="75"/>
      <c r="B103" s="18"/>
      <c r="C103" s="2"/>
      <c r="D103" s="2"/>
      <c r="E103" s="2"/>
      <c r="F103" s="2"/>
      <c r="G103" s="7" t="s">
        <v>49</v>
      </c>
      <c r="H103" s="7" t="s">
        <v>50</v>
      </c>
    </row>
    <row r="104" spans="1:8" ht="15">
      <c r="A104" s="75"/>
      <c r="B104" s="18"/>
      <c r="C104" s="2"/>
      <c r="D104" s="2"/>
      <c r="E104" s="2"/>
      <c r="F104" s="2"/>
      <c r="G104" s="7" t="s">
        <v>13</v>
      </c>
      <c r="H104" s="7" t="s">
        <v>51</v>
      </c>
    </row>
    <row r="105" spans="1:8" ht="15">
      <c r="A105" s="75"/>
      <c r="B105" s="2" t="s">
        <v>11</v>
      </c>
      <c r="C105" s="2"/>
      <c r="D105" s="2"/>
      <c r="E105" s="2"/>
      <c r="F105" s="2"/>
      <c r="G105" s="21" t="s">
        <v>296</v>
      </c>
      <c r="H105" s="21" t="str">
        <f>+G105</f>
        <v>30/06/2014</v>
      </c>
    </row>
    <row r="106" spans="1:8" ht="15">
      <c r="A106" s="75"/>
      <c r="B106" s="2" t="s">
        <v>11</v>
      </c>
      <c r="C106" s="2"/>
      <c r="D106" s="2"/>
      <c r="E106" s="2"/>
      <c r="F106" s="2"/>
      <c r="G106" s="7" t="s">
        <v>5</v>
      </c>
      <c r="H106" s="7" t="s">
        <v>5</v>
      </c>
    </row>
    <row r="107" spans="1:8" ht="15">
      <c r="A107" s="75"/>
      <c r="B107" s="2"/>
      <c r="C107" s="13" t="s">
        <v>52</v>
      </c>
      <c r="D107" s="2"/>
      <c r="E107" s="2"/>
      <c r="F107" s="2"/>
      <c r="G107" s="68">
        <v>0</v>
      </c>
      <c r="H107" s="68">
        <v>0</v>
      </c>
    </row>
    <row r="108" spans="1:8" ht="15">
      <c r="A108" s="75"/>
      <c r="B108" s="2"/>
      <c r="C108" s="13" t="s">
        <v>133</v>
      </c>
      <c r="D108" s="2"/>
      <c r="E108" s="2"/>
      <c r="F108" s="2"/>
      <c r="G108" s="68">
        <v>0</v>
      </c>
      <c r="H108" s="68">
        <v>0</v>
      </c>
    </row>
    <row r="109" spans="1:8" ht="15">
      <c r="A109" s="75"/>
      <c r="B109" s="2"/>
      <c r="C109" s="13" t="s">
        <v>53</v>
      </c>
      <c r="D109" s="2"/>
      <c r="E109" s="2"/>
      <c r="F109" s="2"/>
      <c r="G109" s="68">
        <v>0</v>
      </c>
      <c r="H109" s="68">
        <v>0</v>
      </c>
    </row>
    <row r="110" spans="1:8" ht="15">
      <c r="A110" s="75"/>
      <c r="B110" s="2"/>
      <c r="C110" s="2"/>
      <c r="D110" s="2"/>
      <c r="E110" s="2"/>
      <c r="F110" s="2"/>
      <c r="G110" s="69">
        <f>SUM(G107:G109)</f>
        <v>0</v>
      </c>
      <c r="H110" s="69">
        <f>SUM(H107:H109)</f>
        <v>0</v>
      </c>
    </row>
    <row r="111" spans="1:9" ht="15">
      <c r="A111" s="75"/>
      <c r="B111" s="2"/>
      <c r="C111" s="2"/>
      <c r="D111" s="2"/>
      <c r="E111" s="2"/>
      <c r="F111" s="2"/>
      <c r="G111" s="2"/>
      <c r="H111" s="2"/>
      <c r="I111" s="2"/>
    </row>
    <row r="112" spans="1:9" ht="15">
      <c r="A112" s="84">
        <v>18</v>
      </c>
      <c r="B112" s="9" t="s">
        <v>54</v>
      </c>
      <c r="C112" s="2"/>
      <c r="D112" s="2"/>
      <c r="E112" s="2"/>
      <c r="F112" s="2"/>
      <c r="G112" s="2"/>
      <c r="H112" s="2"/>
      <c r="I112" s="2"/>
    </row>
    <row r="113" spans="1:9" ht="14.25">
      <c r="A113" s="85" t="s">
        <v>235</v>
      </c>
      <c r="B113" s="2" t="s">
        <v>277</v>
      </c>
      <c r="C113" s="2"/>
      <c r="D113" s="2"/>
      <c r="E113" s="2"/>
      <c r="F113" s="2"/>
      <c r="G113" s="2"/>
      <c r="H113" s="2"/>
      <c r="I113" s="2"/>
    </row>
    <row r="114" spans="1:9" ht="15">
      <c r="A114" s="84"/>
      <c r="B114" s="2" t="s">
        <v>278</v>
      </c>
      <c r="C114" s="2"/>
      <c r="D114" s="2"/>
      <c r="E114" s="2"/>
      <c r="F114" s="2"/>
      <c r="G114" s="2"/>
      <c r="H114" s="2"/>
      <c r="I114" s="2"/>
    </row>
    <row r="115" spans="1:9" ht="15">
      <c r="A115" s="84"/>
      <c r="B115" s="2" t="s">
        <v>236</v>
      </c>
      <c r="C115" s="2" t="s">
        <v>237</v>
      </c>
      <c r="D115" s="2"/>
      <c r="E115" s="2"/>
      <c r="F115" s="2"/>
      <c r="G115" s="2"/>
      <c r="H115" s="2"/>
      <c r="I115" s="2"/>
    </row>
    <row r="116" spans="1:9" ht="15">
      <c r="A116" s="84"/>
      <c r="B116" s="2"/>
      <c r="C116" s="2" t="s">
        <v>238</v>
      </c>
      <c r="D116" s="2"/>
      <c r="E116" s="2"/>
      <c r="F116" s="2"/>
      <c r="G116" s="2"/>
      <c r="H116" s="2"/>
      <c r="I116" s="2"/>
    </row>
    <row r="117" spans="1:9" ht="15">
      <c r="A117" s="84"/>
      <c r="B117" s="2"/>
      <c r="C117" s="2" t="s">
        <v>239</v>
      </c>
      <c r="D117" s="2"/>
      <c r="E117" s="2"/>
      <c r="F117" s="2"/>
      <c r="G117" s="2"/>
      <c r="H117" s="2"/>
      <c r="I117" s="2"/>
    </row>
    <row r="118" spans="1:9" ht="15">
      <c r="A118" s="84"/>
      <c r="B118" s="2" t="s">
        <v>240</v>
      </c>
      <c r="C118" s="2" t="s">
        <v>241</v>
      </c>
      <c r="D118" s="2"/>
      <c r="E118" s="2"/>
      <c r="F118" s="2"/>
      <c r="G118" s="2"/>
      <c r="H118" s="2"/>
      <c r="I118" s="2"/>
    </row>
    <row r="119" spans="1:9" ht="15">
      <c r="A119" s="84"/>
      <c r="B119" s="2"/>
      <c r="C119" s="2" t="s">
        <v>242</v>
      </c>
      <c r="D119" s="2"/>
      <c r="E119" s="2"/>
      <c r="F119" s="2"/>
      <c r="G119" s="2"/>
      <c r="H119" s="2"/>
      <c r="I119" s="2"/>
    </row>
    <row r="120" spans="1:9" ht="15">
      <c r="A120" s="84"/>
      <c r="B120" s="86" t="s">
        <v>243</v>
      </c>
      <c r="C120" s="2" t="s">
        <v>244</v>
      </c>
      <c r="D120" s="2"/>
      <c r="E120" s="2"/>
      <c r="F120" s="2"/>
      <c r="G120" s="2"/>
      <c r="H120" s="2"/>
      <c r="I120" s="2"/>
    </row>
    <row r="121" spans="1:9" ht="15">
      <c r="A121" s="84"/>
      <c r="B121" s="2"/>
      <c r="C121" s="2" t="s">
        <v>245</v>
      </c>
      <c r="D121" s="2"/>
      <c r="E121" s="2"/>
      <c r="F121" s="2"/>
      <c r="G121" s="2"/>
      <c r="H121" s="2"/>
      <c r="I121" s="2"/>
    </row>
    <row r="122" spans="1:9" ht="15">
      <c r="A122" s="84"/>
      <c r="B122" s="2"/>
      <c r="C122" s="2" t="s">
        <v>246</v>
      </c>
      <c r="D122" s="2"/>
      <c r="E122" s="2"/>
      <c r="F122" s="2"/>
      <c r="G122" s="2"/>
      <c r="H122" s="2"/>
      <c r="I122" s="2"/>
    </row>
    <row r="123" spans="1:9" ht="15">
      <c r="A123" s="84"/>
      <c r="B123" s="2" t="s">
        <v>247</v>
      </c>
      <c r="C123" s="2" t="s">
        <v>248</v>
      </c>
      <c r="D123" s="2"/>
      <c r="E123" s="2"/>
      <c r="F123" s="2"/>
      <c r="G123" s="2"/>
      <c r="H123" s="2"/>
      <c r="I123" s="2"/>
    </row>
    <row r="124" spans="1:9" ht="15">
      <c r="A124" s="84"/>
      <c r="B124" s="2"/>
      <c r="C124" s="2" t="s">
        <v>249</v>
      </c>
      <c r="D124" s="2"/>
      <c r="E124" s="2"/>
      <c r="F124" s="2"/>
      <c r="G124" s="2"/>
      <c r="H124" s="2"/>
      <c r="I124" s="2"/>
    </row>
    <row r="125" spans="1:9" ht="15">
      <c r="A125" s="84"/>
      <c r="B125" s="2"/>
      <c r="C125" s="2" t="s">
        <v>250</v>
      </c>
      <c r="D125" s="2"/>
      <c r="E125" s="2"/>
      <c r="F125" s="2"/>
      <c r="G125" s="2"/>
      <c r="H125" s="2"/>
      <c r="I125" s="2"/>
    </row>
    <row r="126" spans="1:9" ht="15">
      <c r="A126" s="84"/>
      <c r="B126" s="2"/>
      <c r="C126" s="2" t="s">
        <v>251</v>
      </c>
      <c r="D126" s="2"/>
      <c r="E126" s="2"/>
      <c r="F126" s="2"/>
      <c r="G126" s="2"/>
      <c r="H126" s="2"/>
      <c r="I126" s="2"/>
    </row>
    <row r="127" spans="1:9" ht="15">
      <c r="A127" s="84"/>
      <c r="B127" s="2"/>
      <c r="C127" s="2" t="s">
        <v>252</v>
      </c>
      <c r="D127" s="2"/>
      <c r="E127" s="2"/>
      <c r="F127" s="2"/>
      <c r="G127" s="2"/>
      <c r="H127" s="2"/>
      <c r="I127" s="2"/>
    </row>
    <row r="128" spans="1:9" ht="15">
      <c r="A128" s="84"/>
      <c r="B128" s="2"/>
      <c r="C128" s="2" t="s">
        <v>253</v>
      </c>
      <c r="D128" s="2"/>
      <c r="E128" s="2"/>
      <c r="F128" s="2"/>
      <c r="G128" s="2"/>
      <c r="H128" s="2"/>
      <c r="I128" s="2"/>
    </row>
    <row r="129" spans="1:9" ht="15">
      <c r="A129" s="84"/>
      <c r="B129" s="2"/>
      <c r="C129" s="2" t="s">
        <v>254</v>
      </c>
      <c r="D129" s="2"/>
      <c r="E129" s="2"/>
      <c r="F129" s="2"/>
      <c r="G129" s="2"/>
      <c r="H129" s="2"/>
      <c r="I129" s="2"/>
    </row>
    <row r="130" spans="1:9" ht="15">
      <c r="A130" s="84"/>
      <c r="B130" s="2"/>
      <c r="C130" s="2" t="s">
        <v>255</v>
      </c>
      <c r="D130" s="2"/>
      <c r="E130" s="2"/>
      <c r="F130" s="2"/>
      <c r="G130" s="2"/>
      <c r="H130" s="2"/>
      <c r="I130" s="2"/>
    </row>
    <row r="131" spans="1:9" ht="15">
      <c r="A131" s="84"/>
      <c r="B131" s="2" t="s">
        <v>256</v>
      </c>
      <c r="C131" s="2" t="s">
        <v>257</v>
      </c>
      <c r="D131" s="2"/>
      <c r="E131" s="2"/>
      <c r="F131" s="2"/>
      <c r="G131" s="2"/>
      <c r="H131" s="2"/>
      <c r="I131" s="2"/>
    </row>
    <row r="132" spans="1:9" ht="15">
      <c r="A132" s="84"/>
      <c r="B132" s="2"/>
      <c r="C132" s="2" t="s">
        <v>258</v>
      </c>
      <c r="D132" s="2"/>
      <c r="E132" s="2"/>
      <c r="F132" s="2"/>
      <c r="G132" s="2"/>
      <c r="H132" s="2"/>
      <c r="I132" s="2"/>
    </row>
    <row r="133" spans="1:9" ht="15">
      <c r="A133" s="84"/>
      <c r="B133" s="2"/>
      <c r="C133" s="2" t="s">
        <v>259</v>
      </c>
      <c r="D133" s="2"/>
      <c r="E133" s="2"/>
      <c r="F133" s="2"/>
      <c r="G133" s="2"/>
      <c r="H133" s="2"/>
      <c r="I133" s="2"/>
    </row>
    <row r="134" spans="1:9" ht="15">
      <c r="A134" s="84"/>
      <c r="B134" s="2"/>
      <c r="C134" s="2" t="s">
        <v>260</v>
      </c>
      <c r="D134" s="2"/>
      <c r="E134" s="2"/>
      <c r="F134" s="2"/>
      <c r="G134" s="2"/>
      <c r="H134" s="2"/>
      <c r="I134" s="2"/>
    </row>
    <row r="135" spans="1:9" ht="15">
      <c r="A135" s="84"/>
      <c r="B135" s="2"/>
      <c r="C135" s="2" t="s">
        <v>261</v>
      </c>
      <c r="D135" s="2"/>
      <c r="E135" s="2"/>
      <c r="F135" s="2"/>
      <c r="G135" s="2"/>
      <c r="H135" s="2"/>
      <c r="I135" s="2"/>
    </row>
    <row r="136" spans="1:9" ht="15">
      <c r="A136" s="84"/>
      <c r="B136" s="2" t="s">
        <v>262</v>
      </c>
      <c r="C136" s="2"/>
      <c r="D136" s="2"/>
      <c r="E136" s="2"/>
      <c r="F136" s="2"/>
      <c r="G136" s="2"/>
      <c r="H136" s="2"/>
      <c r="I136" s="2"/>
    </row>
    <row r="137" spans="1:9" ht="15">
      <c r="A137" s="84"/>
      <c r="B137" s="2"/>
      <c r="C137" s="2"/>
      <c r="D137" s="2"/>
      <c r="E137" s="2"/>
      <c r="F137" s="2"/>
      <c r="G137" s="2"/>
      <c r="H137" s="2"/>
      <c r="I137" s="2"/>
    </row>
    <row r="138" spans="1:9" ht="15">
      <c r="A138" s="84"/>
      <c r="B138" s="2" t="s">
        <v>263</v>
      </c>
      <c r="C138" s="2"/>
      <c r="D138" s="2"/>
      <c r="E138" s="2"/>
      <c r="F138" s="2"/>
      <c r="G138" s="2"/>
      <c r="H138" s="2"/>
      <c r="I138" s="2"/>
    </row>
    <row r="139" spans="1:9" ht="15">
      <c r="A139" s="84"/>
      <c r="B139" s="2" t="s">
        <v>264</v>
      </c>
      <c r="C139" s="2"/>
      <c r="D139" s="2"/>
      <c r="E139" s="2"/>
      <c r="F139" s="2"/>
      <c r="G139" s="2"/>
      <c r="H139" s="2"/>
      <c r="I139" s="2"/>
    </row>
    <row r="140" spans="1:9" ht="15">
      <c r="A140" s="84"/>
      <c r="B140" s="2" t="s">
        <v>236</v>
      </c>
      <c r="C140" s="2" t="s">
        <v>265</v>
      </c>
      <c r="D140" s="2"/>
      <c r="E140" s="2"/>
      <c r="F140" s="2"/>
      <c r="G140" s="2"/>
      <c r="H140" s="2"/>
      <c r="I140" s="2"/>
    </row>
    <row r="141" spans="1:9" ht="15">
      <c r="A141" s="84"/>
      <c r="B141" s="2" t="s">
        <v>11</v>
      </c>
      <c r="C141" s="2" t="s">
        <v>266</v>
      </c>
      <c r="D141" s="2"/>
      <c r="E141" s="2"/>
      <c r="F141" s="2"/>
      <c r="G141" s="2"/>
      <c r="H141" s="2"/>
      <c r="I141" s="2"/>
    </row>
    <row r="142" spans="1:9" ht="15">
      <c r="A142" s="84"/>
      <c r="B142" s="2" t="s">
        <v>240</v>
      </c>
      <c r="C142" s="2" t="s">
        <v>267</v>
      </c>
      <c r="D142" s="2"/>
      <c r="E142" s="2"/>
      <c r="F142" s="2"/>
      <c r="G142" s="2"/>
      <c r="H142" s="2"/>
      <c r="I142" s="2"/>
    </row>
    <row r="143" spans="1:9" ht="15">
      <c r="A143" s="84"/>
      <c r="B143" s="2"/>
      <c r="C143" s="2" t="s">
        <v>268</v>
      </c>
      <c r="D143" s="2"/>
      <c r="E143" s="2"/>
      <c r="F143" s="2"/>
      <c r="G143" s="2"/>
      <c r="H143" s="2"/>
      <c r="I143" s="2"/>
    </row>
    <row r="144" spans="1:9" ht="15">
      <c r="A144" s="84"/>
      <c r="B144" s="2" t="s">
        <v>243</v>
      </c>
      <c r="C144" s="2" t="s">
        <v>269</v>
      </c>
      <c r="D144" s="2"/>
      <c r="E144" s="2"/>
      <c r="F144" s="2"/>
      <c r="G144" s="2"/>
      <c r="H144" s="2"/>
      <c r="I144" s="2"/>
    </row>
    <row r="145" spans="1:9" ht="15">
      <c r="A145" s="84"/>
      <c r="B145" s="2"/>
      <c r="C145" s="2" t="s">
        <v>270</v>
      </c>
      <c r="D145" s="2"/>
      <c r="E145" s="2"/>
      <c r="F145" s="2"/>
      <c r="G145" s="2"/>
      <c r="H145" s="2"/>
      <c r="I145" s="2"/>
    </row>
    <row r="146" spans="1:9" ht="15">
      <c r="A146" s="84"/>
      <c r="B146" s="2" t="s">
        <v>247</v>
      </c>
      <c r="C146" s="2" t="s">
        <v>271</v>
      </c>
      <c r="D146" s="2"/>
      <c r="E146" s="2"/>
      <c r="F146" s="2"/>
      <c r="G146" s="2"/>
      <c r="H146" s="2"/>
      <c r="I146" s="2"/>
    </row>
    <row r="147" spans="1:9" ht="15">
      <c r="A147" s="84"/>
      <c r="B147" s="2"/>
      <c r="C147" s="2" t="s">
        <v>272</v>
      </c>
      <c r="D147" s="2"/>
      <c r="E147" s="2"/>
      <c r="F147" s="2"/>
      <c r="G147" s="2"/>
      <c r="H147" s="2"/>
      <c r="I147" s="2"/>
    </row>
    <row r="148" spans="1:9" ht="15">
      <c r="A148" s="84"/>
      <c r="B148" s="2"/>
      <c r="C148" s="2"/>
      <c r="D148" s="2"/>
      <c r="E148" s="2"/>
      <c r="F148" s="2"/>
      <c r="G148" s="2"/>
      <c r="H148" s="2"/>
      <c r="I148" s="2"/>
    </row>
    <row r="149" spans="1:9" ht="15">
      <c r="A149" s="84"/>
      <c r="B149" s="2" t="s">
        <v>283</v>
      </c>
      <c r="C149" s="2"/>
      <c r="D149" s="2"/>
      <c r="E149" s="2"/>
      <c r="F149" s="2"/>
      <c r="G149" s="2"/>
      <c r="H149" s="2"/>
      <c r="I149" s="2"/>
    </row>
    <row r="150" spans="1:9" ht="15">
      <c r="A150" s="84"/>
      <c r="B150" s="2" t="s">
        <v>308</v>
      </c>
      <c r="C150" s="2"/>
      <c r="D150" s="2"/>
      <c r="E150" s="2"/>
      <c r="F150" s="2"/>
      <c r="G150" s="2"/>
      <c r="H150" s="2"/>
      <c r="I150" s="2"/>
    </row>
    <row r="151" spans="1:9" ht="15">
      <c r="A151" s="84"/>
      <c r="B151" s="2" t="s">
        <v>309</v>
      </c>
      <c r="C151" s="2"/>
      <c r="D151" s="2"/>
      <c r="E151" s="2"/>
      <c r="F151" s="2"/>
      <c r="G151" s="2"/>
      <c r="H151" s="2"/>
      <c r="I151" s="2"/>
    </row>
    <row r="152" spans="1:9" ht="15">
      <c r="A152" s="84"/>
      <c r="B152" s="2" t="s">
        <v>310</v>
      </c>
      <c r="C152" s="2"/>
      <c r="D152" s="2"/>
      <c r="E152" s="2"/>
      <c r="F152" s="2"/>
      <c r="G152" s="2"/>
      <c r="H152" s="2"/>
      <c r="I152" s="2"/>
    </row>
    <row r="153" spans="1:9" ht="15">
      <c r="A153" s="84"/>
      <c r="B153" s="2" t="s">
        <v>311</v>
      </c>
      <c r="C153" s="2"/>
      <c r="D153" s="2"/>
      <c r="E153" s="2"/>
      <c r="F153" s="2"/>
      <c r="G153" s="2"/>
      <c r="H153" s="2"/>
      <c r="I153" s="2"/>
    </row>
    <row r="154" spans="1:9" ht="15">
      <c r="A154" s="84"/>
      <c r="B154" s="2" t="s">
        <v>312</v>
      </c>
      <c r="C154" s="2"/>
      <c r="D154" s="2"/>
      <c r="E154" s="2"/>
      <c r="F154" s="2"/>
      <c r="G154" s="2"/>
      <c r="H154" s="2"/>
      <c r="I154" s="2"/>
    </row>
    <row r="155" spans="1:9" ht="15">
      <c r="A155" s="84"/>
      <c r="B155" s="2"/>
      <c r="C155" s="2"/>
      <c r="D155" s="2"/>
      <c r="E155" s="2"/>
      <c r="F155" s="2"/>
      <c r="G155" s="2"/>
      <c r="H155" s="2"/>
      <c r="I155" s="2"/>
    </row>
    <row r="156" spans="1:9" ht="15">
      <c r="A156" s="84"/>
      <c r="B156" s="2" t="s">
        <v>313</v>
      </c>
      <c r="C156" s="2"/>
      <c r="D156" s="2"/>
      <c r="E156" s="2"/>
      <c r="F156" s="2"/>
      <c r="G156" s="2"/>
      <c r="H156" s="2"/>
      <c r="I156" s="2"/>
    </row>
    <row r="157" spans="1:9" ht="15">
      <c r="A157" s="84"/>
      <c r="B157" s="2" t="s">
        <v>314</v>
      </c>
      <c r="C157" s="2"/>
      <c r="D157" s="2"/>
      <c r="E157" s="2"/>
      <c r="F157" s="2"/>
      <c r="G157" s="2"/>
      <c r="H157" s="2"/>
      <c r="I157" s="2"/>
    </row>
    <row r="158" spans="1:9" ht="15">
      <c r="A158" s="84"/>
      <c r="B158" s="2" t="s">
        <v>315</v>
      </c>
      <c r="C158" s="2"/>
      <c r="D158" s="2"/>
      <c r="E158" s="2"/>
      <c r="F158" s="2"/>
      <c r="G158" s="2"/>
      <c r="H158" s="2"/>
      <c r="I158" s="2"/>
    </row>
    <row r="159" spans="1:9" ht="15">
      <c r="A159" s="84"/>
      <c r="B159" s="2" t="s">
        <v>316</v>
      </c>
      <c r="C159" s="2"/>
      <c r="D159" s="2"/>
      <c r="E159" s="2"/>
      <c r="F159" s="2"/>
      <c r="G159" s="2"/>
      <c r="H159" s="2"/>
      <c r="I159" s="2"/>
    </row>
    <row r="160" spans="1:9" ht="15">
      <c r="A160" s="84"/>
      <c r="B160" s="2" t="s">
        <v>317</v>
      </c>
      <c r="C160" s="2"/>
      <c r="D160" s="2"/>
      <c r="E160" s="2"/>
      <c r="F160" s="2"/>
      <c r="G160" s="2"/>
      <c r="H160" s="2"/>
      <c r="I160" s="2"/>
    </row>
    <row r="161" spans="1:9" ht="15">
      <c r="A161" s="84"/>
      <c r="B161" s="2"/>
      <c r="C161" s="2"/>
      <c r="D161" s="2"/>
      <c r="E161" s="2"/>
      <c r="F161" s="2"/>
      <c r="G161" s="2"/>
      <c r="H161" s="2"/>
      <c r="I161" s="2"/>
    </row>
    <row r="162" spans="1:9" ht="14.25">
      <c r="A162" s="85" t="s">
        <v>273</v>
      </c>
      <c r="B162" s="2" t="s">
        <v>274</v>
      </c>
      <c r="C162" s="2"/>
      <c r="D162" s="2"/>
      <c r="E162" s="2"/>
      <c r="F162" s="2"/>
      <c r="G162" s="2"/>
      <c r="H162" s="2"/>
      <c r="I162" s="2"/>
    </row>
    <row r="163" spans="1:9" ht="15">
      <c r="A163" s="84"/>
      <c r="B163" s="2" t="s">
        <v>279</v>
      </c>
      <c r="C163" s="2"/>
      <c r="D163" s="2"/>
      <c r="E163" s="2"/>
      <c r="F163" s="2"/>
      <c r="G163" s="2"/>
      <c r="H163" s="2"/>
      <c r="I163" s="2"/>
    </row>
    <row r="164" spans="1:9" ht="15">
      <c r="A164" s="84"/>
      <c r="B164" s="2" t="s">
        <v>280</v>
      </c>
      <c r="C164" s="2"/>
      <c r="D164" s="2"/>
      <c r="E164" s="2"/>
      <c r="F164" s="2"/>
      <c r="G164" s="2"/>
      <c r="H164" s="2"/>
      <c r="I164" s="2"/>
    </row>
    <row r="165" spans="1:9" ht="15">
      <c r="A165" s="84"/>
      <c r="B165" s="2" t="s">
        <v>281</v>
      </c>
      <c r="C165" s="2"/>
      <c r="D165" s="2"/>
      <c r="E165" s="2"/>
      <c r="F165" s="2"/>
      <c r="G165" s="2"/>
      <c r="H165" s="2"/>
      <c r="I165" s="2"/>
    </row>
    <row r="166" spans="1:9" ht="15">
      <c r="A166" s="84"/>
      <c r="B166" s="2" t="s">
        <v>282</v>
      </c>
      <c r="C166" s="2"/>
      <c r="D166" s="2"/>
      <c r="E166" s="2"/>
      <c r="F166" s="2"/>
      <c r="G166" s="2"/>
      <c r="H166" s="2"/>
      <c r="I166" s="2"/>
    </row>
    <row r="167" spans="1:9" ht="15">
      <c r="A167" s="84"/>
      <c r="B167" s="2"/>
      <c r="C167" s="2"/>
      <c r="D167" s="2"/>
      <c r="E167" s="2"/>
      <c r="F167" s="2"/>
      <c r="G167" s="2"/>
      <c r="H167" s="2"/>
      <c r="I167" s="2"/>
    </row>
    <row r="168" spans="1:9" ht="15">
      <c r="A168" s="84"/>
      <c r="B168" s="2" t="s">
        <v>275</v>
      </c>
      <c r="C168" s="2"/>
      <c r="D168" s="2"/>
      <c r="E168" s="2"/>
      <c r="F168" s="2"/>
      <c r="G168" s="2"/>
      <c r="H168" s="2"/>
      <c r="I168" s="2"/>
    </row>
    <row r="169" spans="1:9" ht="15">
      <c r="A169" s="84"/>
      <c r="B169" s="2" t="s">
        <v>276</v>
      </c>
      <c r="C169" s="2"/>
      <c r="D169" s="2"/>
      <c r="E169" s="2"/>
      <c r="F169" s="2"/>
      <c r="G169" s="2"/>
      <c r="H169" s="2"/>
      <c r="I169" s="2"/>
    </row>
    <row r="170" spans="1:9" ht="15">
      <c r="A170" s="84"/>
      <c r="B170" s="2"/>
      <c r="C170" s="2"/>
      <c r="D170" s="2"/>
      <c r="E170" s="2"/>
      <c r="F170" s="2"/>
      <c r="G170" s="2"/>
      <c r="H170" s="2"/>
      <c r="I170" s="2"/>
    </row>
    <row r="171" spans="1:11" ht="15">
      <c r="A171" s="84">
        <v>19</v>
      </c>
      <c r="B171" s="63" t="s">
        <v>56</v>
      </c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5">
      <c r="A172" s="75"/>
      <c r="B172" s="2" t="s">
        <v>307</v>
      </c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5">
      <c r="A173" s="75"/>
      <c r="B173" s="2"/>
      <c r="C173" s="2"/>
      <c r="D173" s="2"/>
      <c r="E173" s="2"/>
      <c r="F173" s="2"/>
      <c r="G173" s="2"/>
      <c r="H173" s="7" t="s">
        <v>5</v>
      </c>
      <c r="I173" s="57"/>
      <c r="J173" s="2"/>
      <c r="K173" s="2"/>
    </row>
    <row r="174" spans="1:11" ht="15">
      <c r="A174" s="75"/>
      <c r="B174" s="2"/>
      <c r="C174" s="2" t="s">
        <v>115</v>
      </c>
      <c r="D174" s="2"/>
      <c r="E174" s="2"/>
      <c r="F174" s="2"/>
      <c r="G174" s="2"/>
      <c r="H174" s="7"/>
      <c r="I174" s="57"/>
      <c r="J174" s="2"/>
      <c r="K174" s="2"/>
    </row>
    <row r="175" spans="1:11" ht="15">
      <c r="A175" s="75"/>
      <c r="B175" s="2"/>
      <c r="C175" s="2" t="s">
        <v>116</v>
      </c>
      <c r="D175" s="2"/>
      <c r="E175" s="2"/>
      <c r="F175" s="2"/>
      <c r="G175" s="2"/>
      <c r="H175" s="77">
        <v>96</v>
      </c>
      <c r="I175" s="57"/>
      <c r="J175" s="2"/>
      <c r="K175" s="2"/>
    </row>
    <row r="176" spans="1:11" ht="15">
      <c r="A176" s="75"/>
      <c r="B176" s="2"/>
      <c r="C176" s="2" t="s">
        <v>121</v>
      </c>
      <c r="D176" s="2"/>
      <c r="E176" s="2"/>
      <c r="F176" s="2"/>
      <c r="G176" s="2"/>
      <c r="H176" s="77">
        <v>86</v>
      </c>
      <c r="I176" s="57"/>
      <c r="J176" s="2"/>
      <c r="K176" s="2"/>
    </row>
    <row r="177" spans="1:11" ht="15.75" thickBot="1">
      <c r="A177" s="75"/>
      <c r="B177" s="2"/>
      <c r="C177" s="2"/>
      <c r="D177" s="2"/>
      <c r="E177" s="2"/>
      <c r="F177" s="2"/>
      <c r="G177" s="2"/>
      <c r="H177" s="78">
        <f>SUM(H175:H176)</f>
        <v>182</v>
      </c>
      <c r="I177" s="57"/>
      <c r="J177" s="2"/>
      <c r="K177" s="2"/>
    </row>
    <row r="178" spans="1:11" ht="15.75" thickTop="1">
      <c r="A178" s="75"/>
      <c r="B178" s="2"/>
      <c r="C178" s="2" t="s">
        <v>57</v>
      </c>
      <c r="D178" s="2"/>
      <c r="E178" s="2"/>
      <c r="F178" s="2"/>
      <c r="G178" s="2"/>
      <c r="H178" s="66"/>
      <c r="I178" s="6"/>
      <c r="J178" s="2"/>
      <c r="K178" s="2"/>
    </row>
    <row r="179" spans="1:11" ht="15">
      <c r="A179" s="75"/>
      <c r="B179" s="2"/>
      <c r="C179" s="2" t="s">
        <v>116</v>
      </c>
      <c r="D179" s="2"/>
      <c r="E179" s="2"/>
      <c r="F179" s="2"/>
      <c r="G179" s="2"/>
      <c r="H179" s="66">
        <v>5397</v>
      </c>
      <c r="I179" s="6"/>
      <c r="J179" s="2"/>
      <c r="K179" s="2"/>
    </row>
    <row r="180" spans="1:11" ht="15">
      <c r="A180" s="75"/>
      <c r="B180" s="2"/>
      <c r="C180" s="2" t="s">
        <v>121</v>
      </c>
      <c r="D180" s="2"/>
      <c r="E180" s="2"/>
      <c r="F180" s="2"/>
      <c r="G180" s="2"/>
      <c r="H180" s="66">
        <v>22</v>
      </c>
      <c r="I180" s="6"/>
      <c r="J180" s="2"/>
      <c r="K180" s="2"/>
    </row>
    <row r="181" spans="1:11" ht="15.75" thickBot="1">
      <c r="A181" s="75"/>
      <c r="B181" s="2"/>
      <c r="C181" s="2"/>
      <c r="D181" s="2"/>
      <c r="E181" s="2"/>
      <c r="F181" s="2"/>
      <c r="G181" s="2"/>
      <c r="H181" s="65">
        <f>SUM(H179:H180)</f>
        <v>5419</v>
      </c>
      <c r="I181" s="6"/>
      <c r="J181" s="2"/>
      <c r="K181" s="2"/>
    </row>
    <row r="182" spans="1:11" ht="15.75" thickTop="1">
      <c r="A182" s="75"/>
      <c r="B182" s="2"/>
      <c r="C182" s="2"/>
      <c r="D182" s="2"/>
      <c r="E182" s="2"/>
      <c r="F182" s="2"/>
      <c r="G182" s="2"/>
      <c r="H182" s="76"/>
      <c r="I182" s="6"/>
      <c r="J182" s="2"/>
      <c r="K182" s="2"/>
    </row>
    <row r="183" spans="1:11" ht="15">
      <c r="A183" s="75"/>
      <c r="B183" s="2" t="s">
        <v>122</v>
      </c>
      <c r="C183" s="2"/>
      <c r="D183" s="2"/>
      <c r="E183" s="2"/>
      <c r="F183" s="2"/>
      <c r="G183" s="2"/>
      <c r="H183" s="5"/>
      <c r="I183" s="6"/>
      <c r="J183" s="2"/>
      <c r="K183" s="2"/>
    </row>
    <row r="184" spans="1:11" ht="15">
      <c r="A184" s="75"/>
      <c r="B184" s="2"/>
      <c r="C184" s="2"/>
      <c r="D184" s="2"/>
      <c r="E184" s="2"/>
      <c r="F184" s="2"/>
      <c r="G184" s="2"/>
      <c r="H184" s="5"/>
      <c r="I184" s="6"/>
      <c r="J184" s="2"/>
      <c r="K184" s="2"/>
    </row>
    <row r="185" spans="1:11" ht="15">
      <c r="A185" s="84">
        <v>20</v>
      </c>
      <c r="B185" s="9" t="s">
        <v>58</v>
      </c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5">
      <c r="A186" s="75"/>
      <c r="B186" s="2" t="s">
        <v>65</v>
      </c>
      <c r="C186" s="2"/>
      <c r="D186" s="2"/>
      <c r="E186" s="2"/>
      <c r="F186" s="2"/>
      <c r="G186" s="2"/>
      <c r="H186" s="2"/>
      <c r="I186" s="2"/>
      <c r="J186" s="2"/>
      <c r="K186" s="2"/>
    </row>
    <row r="187" spans="1:9" ht="15">
      <c r="A187" s="75"/>
      <c r="B187" s="2"/>
      <c r="C187" s="2"/>
      <c r="D187" s="2"/>
      <c r="E187" s="2"/>
      <c r="F187" s="2"/>
      <c r="G187" s="2"/>
      <c r="H187" s="2"/>
      <c r="I187" s="2"/>
    </row>
    <row r="188" spans="1:11" ht="15">
      <c r="A188" s="84">
        <v>21</v>
      </c>
      <c r="B188" s="9" t="s">
        <v>59</v>
      </c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5">
      <c r="A189" s="75"/>
      <c r="B189" s="2" t="s">
        <v>66</v>
      </c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5">
      <c r="A190" s="75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5">
      <c r="A191" s="84">
        <v>22</v>
      </c>
      <c r="B191" s="9" t="s">
        <v>60</v>
      </c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5">
      <c r="A192" s="63" t="s">
        <v>55</v>
      </c>
      <c r="B192" s="9" t="s">
        <v>80</v>
      </c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5">
      <c r="A193" s="9"/>
      <c r="B193" s="2" t="s">
        <v>157</v>
      </c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5">
      <c r="A194" s="9"/>
      <c r="B194" s="2" t="s">
        <v>158</v>
      </c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5">
      <c r="A195" s="9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5" customHeight="1">
      <c r="A196" s="9"/>
      <c r="B196" s="2"/>
      <c r="C196" s="2"/>
      <c r="D196" s="2"/>
      <c r="E196" s="2"/>
      <c r="F196" s="33" t="s">
        <v>12</v>
      </c>
      <c r="G196" s="34" t="s">
        <v>14</v>
      </c>
      <c r="H196" s="33" t="s">
        <v>15</v>
      </c>
      <c r="I196" s="34" t="s">
        <v>14</v>
      </c>
      <c r="J196" s="2"/>
      <c r="K196" s="2"/>
    </row>
    <row r="197" spans="1:11" ht="15" customHeight="1">
      <c r="A197" s="9"/>
      <c r="B197" s="2"/>
      <c r="C197" s="2"/>
      <c r="D197" s="2"/>
      <c r="E197" s="2"/>
      <c r="F197" s="33" t="s">
        <v>13</v>
      </c>
      <c r="G197" s="34" t="s">
        <v>13</v>
      </c>
      <c r="H197" s="33" t="s">
        <v>16</v>
      </c>
      <c r="I197" s="34" t="s">
        <v>16</v>
      </c>
      <c r="J197" s="2"/>
      <c r="K197" s="2"/>
    </row>
    <row r="198" spans="1:11" ht="15">
      <c r="A198" s="9"/>
      <c r="B198" s="2"/>
      <c r="C198" s="2"/>
      <c r="D198" s="2"/>
      <c r="E198" s="2"/>
      <c r="F198" s="19" t="s">
        <v>296</v>
      </c>
      <c r="G198" s="21" t="s">
        <v>298</v>
      </c>
      <c r="H198" s="35" t="str">
        <f>+F198</f>
        <v>30/06/2014</v>
      </c>
      <c r="I198" s="36" t="str">
        <f>+G198</f>
        <v>30/06/2013</v>
      </c>
      <c r="J198" s="2"/>
      <c r="K198" s="2"/>
    </row>
    <row r="199" spans="1:11" ht="9.75" customHeight="1">
      <c r="A199" s="9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5">
      <c r="A200" s="9"/>
      <c r="B200" s="2" t="s">
        <v>131</v>
      </c>
      <c r="C200" s="2"/>
      <c r="D200" s="2"/>
      <c r="E200" s="2"/>
      <c r="F200" s="23">
        <f>+'P&amp;L'!E31</f>
        <v>-847</v>
      </c>
      <c r="G200" s="23">
        <f>+'P&amp;L'!G31</f>
        <v>-19</v>
      </c>
      <c r="H200" s="23">
        <f>+'P&amp;L'!I31</f>
        <v>-2557</v>
      </c>
      <c r="I200" s="23">
        <f>+'P&amp;L'!K31</f>
        <v>-548</v>
      </c>
      <c r="J200" s="2"/>
      <c r="K200" s="2"/>
    </row>
    <row r="201" spans="1:11" ht="15" customHeight="1">
      <c r="A201" s="9"/>
      <c r="C201" s="2" t="s">
        <v>129</v>
      </c>
      <c r="D201" s="2"/>
      <c r="F201" s="23"/>
      <c r="G201" s="23"/>
      <c r="H201" s="23"/>
      <c r="I201" s="23"/>
      <c r="J201" s="2"/>
      <c r="K201" s="2"/>
    </row>
    <row r="202" spans="1:11" ht="15" customHeight="1">
      <c r="A202" s="9"/>
      <c r="B202" s="2"/>
      <c r="C202" s="2"/>
      <c r="D202" s="2"/>
      <c r="E202" s="2"/>
      <c r="F202" s="23"/>
      <c r="G202" s="23"/>
      <c r="H202" s="23"/>
      <c r="I202" s="23"/>
      <c r="J202" s="2"/>
      <c r="K202" s="2"/>
    </row>
    <row r="203" spans="1:11" ht="15">
      <c r="A203" s="9"/>
      <c r="B203" s="18" t="s">
        <v>81</v>
      </c>
      <c r="C203" s="2"/>
      <c r="D203" s="2"/>
      <c r="E203" s="2"/>
      <c r="F203" s="23">
        <v>40734</v>
      </c>
      <c r="G203" s="23">
        <v>40734</v>
      </c>
      <c r="H203" s="23">
        <v>40734</v>
      </c>
      <c r="I203" s="23">
        <v>40734</v>
      </c>
      <c r="J203" s="2"/>
      <c r="K203" s="2"/>
    </row>
    <row r="204" spans="1:11" ht="15">
      <c r="A204" s="9"/>
      <c r="B204" s="18" t="s">
        <v>82</v>
      </c>
      <c r="C204" s="2"/>
      <c r="D204" s="2"/>
      <c r="E204" s="2"/>
      <c r="F204" s="23"/>
      <c r="G204" s="23"/>
      <c r="H204" s="23"/>
      <c r="I204" s="23"/>
      <c r="J204" s="2"/>
      <c r="K204" s="2"/>
    </row>
    <row r="205" spans="1:11" ht="15" customHeight="1">
      <c r="A205" s="9"/>
      <c r="B205" s="2"/>
      <c r="C205" s="2"/>
      <c r="D205" s="2"/>
      <c r="E205" s="2"/>
      <c r="F205" s="23"/>
      <c r="G205" s="23"/>
      <c r="H205" s="23"/>
      <c r="I205" s="23"/>
      <c r="J205" s="2"/>
      <c r="K205" s="2"/>
    </row>
    <row r="206" spans="1:11" ht="15">
      <c r="A206" s="9"/>
      <c r="B206" s="2" t="s">
        <v>132</v>
      </c>
      <c r="C206" s="2"/>
      <c r="D206" s="2"/>
      <c r="E206" s="2"/>
      <c r="F206" s="58">
        <f>+F200/F203*100</f>
        <v>-2.0793440369224725</v>
      </c>
      <c r="G206" s="58">
        <f>+G200/G203*100</f>
        <v>-0.0466440811116021</v>
      </c>
      <c r="H206" s="58">
        <f>+H200/H203*100</f>
        <v>-6.277311336966662</v>
      </c>
      <c r="I206" s="58">
        <f>+I200/I203*100</f>
        <v>-1.3453134973241028</v>
      </c>
      <c r="J206" s="2"/>
      <c r="K206" s="2"/>
    </row>
    <row r="207" spans="1:11" ht="15">
      <c r="A207" s="9"/>
      <c r="B207" s="2"/>
      <c r="C207" s="2" t="s">
        <v>130</v>
      </c>
      <c r="D207" s="2"/>
      <c r="E207" s="2"/>
      <c r="F207" s="2"/>
      <c r="G207" s="2"/>
      <c r="H207" s="2"/>
      <c r="I207" s="2"/>
      <c r="J207" s="2"/>
      <c r="K207" s="2"/>
    </row>
    <row r="208" spans="1:11" ht="15">
      <c r="A208" s="9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5">
      <c r="A209" s="63" t="s">
        <v>86</v>
      </c>
      <c r="B209" s="9" t="s">
        <v>83</v>
      </c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5">
      <c r="A210" s="63"/>
      <c r="B210" s="73" t="s">
        <v>120</v>
      </c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5">
      <c r="A211" s="63"/>
      <c r="B211" s="73" t="s">
        <v>199</v>
      </c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5">
      <c r="A212" s="63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5">
      <c r="A213" s="56">
        <v>23</v>
      </c>
      <c r="B213" s="9" t="s">
        <v>134</v>
      </c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5">
      <c r="A214" s="63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5">
      <c r="A215" s="63"/>
      <c r="B215" s="2" t="s">
        <v>159</v>
      </c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5">
      <c r="A216" s="63"/>
      <c r="B216" s="2" t="s">
        <v>160</v>
      </c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5">
      <c r="A217" s="63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5">
      <c r="A218" s="63"/>
      <c r="B218" s="2"/>
      <c r="C218" s="2"/>
      <c r="D218" s="2"/>
      <c r="E218" s="2"/>
      <c r="F218" s="2"/>
      <c r="G218" s="2"/>
      <c r="H218" s="7" t="s">
        <v>135</v>
      </c>
      <c r="I218" s="7" t="s">
        <v>135</v>
      </c>
      <c r="J218" s="2"/>
      <c r="K218" s="2"/>
    </row>
    <row r="219" spans="1:11" ht="15">
      <c r="A219" s="63"/>
      <c r="B219" s="2"/>
      <c r="C219" s="2"/>
      <c r="D219" s="2"/>
      <c r="E219" s="2"/>
      <c r="F219" s="2"/>
      <c r="G219" s="2"/>
      <c r="H219" s="80" t="s">
        <v>296</v>
      </c>
      <c r="I219" s="80" t="s">
        <v>213</v>
      </c>
      <c r="J219" s="2"/>
      <c r="K219" s="2"/>
    </row>
    <row r="220" spans="1:11" ht="15">
      <c r="A220" s="63"/>
      <c r="B220" s="2"/>
      <c r="C220" s="2"/>
      <c r="D220" s="2"/>
      <c r="E220" s="2"/>
      <c r="F220" s="2"/>
      <c r="G220" s="2"/>
      <c r="H220" s="7" t="s">
        <v>5</v>
      </c>
      <c r="I220" s="7" t="s">
        <v>5</v>
      </c>
      <c r="J220" s="2"/>
      <c r="K220" s="2"/>
    </row>
    <row r="221" spans="1:11" ht="15">
      <c r="A221" s="63"/>
      <c r="B221" s="2"/>
      <c r="C221" s="2" t="s">
        <v>136</v>
      </c>
      <c r="D221" s="2"/>
      <c r="E221" s="2"/>
      <c r="F221" s="2"/>
      <c r="G221" s="2"/>
      <c r="H221" s="23"/>
      <c r="I221" s="23"/>
      <c r="J221" s="2"/>
      <c r="K221" s="2"/>
    </row>
    <row r="222" spans="1:11" ht="15">
      <c r="A222" s="63"/>
      <c r="B222" s="2"/>
      <c r="C222" s="2" t="s">
        <v>137</v>
      </c>
      <c r="D222" s="2"/>
      <c r="E222" s="2"/>
      <c r="F222" s="2"/>
      <c r="G222" s="2"/>
      <c r="H222" s="23">
        <v>-85176</v>
      </c>
      <c r="I222" s="23">
        <v>-86787</v>
      </c>
      <c r="J222" s="2"/>
      <c r="K222" s="2"/>
    </row>
    <row r="223" spans="1:11" ht="15">
      <c r="A223" s="63"/>
      <c r="B223" s="2"/>
      <c r="C223" s="2" t="s">
        <v>138</v>
      </c>
      <c r="D223" s="2"/>
      <c r="E223" s="2"/>
      <c r="F223" s="2"/>
      <c r="G223" s="2"/>
      <c r="H223" s="82">
        <v>-2</v>
      </c>
      <c r="I223" s="82">
        <v>-2</v>
      </c>
      <c r="J223" s="2"/>
      <c r="K223" s="2"/>
    </row>
    <row r="224" spans="1:11" ht="15">
      <c r="A224" s="63"/>
      <c r="B224" s="2"/>
      <c r="C224" s="2"/>
      <c r="D224" s="2"/>
      <c r="E224" s="2"/>
      <c r="F224" s="2"/>
      <c r="G224" s="2"/>
      <c r="H224" s="23">
        <v>-89346</v>
      </c>
      <c r="I224" s="23">
        <f>SUM(I222:I223)</f>
        <v>-86789</v>
      </c>
      <c r="J224" s="2"/>
      <c r="K224" s="2"/>
    </row>
    <row r="225" spans="1:11" ht="15">
      <c r="A225" s="63"/>
      <c r="B225" s="2"/>
      <c r="C225" s="2" t="s">
        <v>162</v>
      </c>
      <c r="D225" s="2"/>
      <c r="E225" s="2"/>
      <c r="F225" s="2"/>
      <c r="G225" s="2"/>
      <c r="H225" s="23">
        <v>40277</v>
      </c>
      <c r="I225" s="23">
        <v>40277</v>
      </c>
      <c r="J225" s="2"/>
      <c r="K225" s="2"/>
    </row>
    <row r="226" spans="1:11" ht="15.75" thickBot="1">
      <c r="A226" s="63"/>
      <c r="B226" s="2"/>
      <c r="C226" s="2" t="s">
        <v>163</v>
      </c>
      <c r="D226" s="2"/>
      <c r="E226" s="2"/>
      <c r="F226" s="2"/>
      <c r="G226" s="2"/>
      <c r="H226" s="74">
        <f>SUM(H224:H225)</f>
        <v>-49069</v>
      </c>
      <c r="I226" s="74">
        <f>SUM(I224:I225)</f>
        <v>-46512</v>
      </c>
      <c r="J226" s="2"/>
      <c r="K226" s="2"/>
    </row>
    <row r="227" spans="1:11" ht="15.75" thickTop="1">
      <c r="A227" s="63"/>
      <c r="B227" s="2"/>
      <c r="C227" s="2"/>
      <c r="D227" s="2"/>
      <c r="E227" s="2"/>
      <c r="F227" s="2"/>
      <c r="G227" s="2"/>
      <c r="H227" s="27"/>
      <c r="I227" s="27"/>
      <c r="J227" s="2"/>
      <c r="K227" s="2"/>
    </row>
    <row r="228" spans="1:11" ht="15">
      <c r="A228" s="56">
        <v>24</v>
      </c>
      <c r="B228" s="9" t="s">
        <v>167</v>
      </c>
      <c r="C228" s="2"/>
      <c r="D228" s="2"/>
      <c r="E228" s="2"/>
      <c r="F228" s="2"/>
      <c r="G228" s="2"/>
      <c r="H228" s="27"/>
      <c r="I228" s="27"/>
      <c r="J228" s="2"/>
      <c r="K228" s="2"/>
    </row>
    <row r="229" spans="1:11" ht="15">
      <c r="A229" s="63"/>
      <c r="B229" s="2"/>
      <c r="C229" s="2"/>
      <c r="D229" s="2"/>
      <c r="E229" s="2"/>
      <c r="F229" s="2"/>
      <c r="G229" s="2"/>
      <c r="H229" s="27"/>
      <c r="I229" s="27"/>
      <c r="J229" s="2"/>
      <c r="K229" s="2"/>
    </row>
    <row r="230" spans="1:11" ht="15">
      <c r="A230" s="63"/>
      <c r="B230" s="2" t="s">
        <v>168</v>
      </c>
      <c r="C230" s="2"/>
      <c r="D230" s="2"/>
      <c r="E230" s="2"/>
      <c r="F230" s="2"/>
      <c r="G230" s="2"/>
      <c r="H230" s="27"/>
      <c r="I230" s="27"/>
      <c r="J230" s="2"/>
      <c r="K230" s="2"/>
    </row>
    <row r="231" spans="1:11" ht="15">
      <c r="A231" s="63"/>
      <c r="B231" s="2"/>
      <c r="C231" s="2"/>
      <c r="D231" s="2"/>
      <c r="E231" s="2"/>
      <c r="F231" s="2"/>
      <c r="G231" s="2"/>
      <c r="H231" s="27"/>
      <c r="I231" s="27"/>
      <c r="J231" s="2"/>
      <c r="K231" s="2"/>
    </row>
    <row r="232" spans="1:11" ht="15">
      <c r="A232" s="63"/>
      <c r="B232" s="2"/>
      <c r="C232" s="2"/>
      <c r="D232" s="2"/>
      <c r="E232" s="2"/>
      <c r="F232" s="33" t="s">
        <v>12</v>
      </c>
      <c r="G232" s="34" t="s">
        <v>14</v>
      </c>
      <c r="H232" s="33" t="s">
        <v>15</v>
      </c>
      <c r="I232" s="34" t="s">
        <v>14</v>
      </c>
      <c r="J232" s="2"/>
      <c r="K232" s="2"/>
    </row>
    <row r="233" spans="1:11" ht="15">
      <c r="A233" s="63"/>
      <c r="B233" s="2"/>
      <c r="C233" s="2"/>
      <c r="D233" s="2"/>
      <c r="E233" s="2"/>
      <c r="F233" s="33" t="s">
        <v>13</v>
      </c>
      <c r="G233" s="34" t="s">
        <v>13</v>
      </c>
      <c r="H233" s="33" t="s">
        <v>16</v>
      </c>
      <c r="I233" s="34" t="s">
        <v>16</v>
      </c>
      <c r="J233" s="2"/>
      <c r="K233" s="2"/>
    </row>
    <row r="234" spans="1:11" ht="15">
      <c r="A234" s="63"/>
      <c r="B234" s="2"/>
      <c r="C234" s="2"/>
      <c r="D234" s="2"/>
      <c r="E234" s="2"/>
      <c r="F234" s="19" t="s">
        <v>296</v>
      </c>
      <c r="G234" s="21" t="s">
        <v>298</v>
      </c>
      <c r="H234" s="35" t="str">
        <f>+F234</f>
        <v>30/06/2014</v>
      </c>
      <c r="I234" s="36" t="str">
        <f>+G234</f>
        <v>30/06/2013</v>
      </c>
      <c r="J234" s="2"/>
      <c r="K234" s="2"/>
    </row>
    <row r="235" spans="1:11" ht="15">
      <c r="A235" s="63"/>
      <c r="B235" s="2"/>
      <c r="C235" s="2"/>
      <c r="D235" s="2"/>
      <c r="E235" s="2"/>
      <c r="F235" s="7" t="s">
        <v>5</v>
      </c>
      <c r="G235" s="7" t="s">
        <v>5</v>
      </c>
      <c r="H235" s="7" t="s">
        <v>5</v>
      </c>
      <c r="I235" s="7" t="s">
        <v>5</v>
      </c>
      <c r="J235" s="2"/>
      <c r="K235" s="2"/>
    </row>
    <row r="236" spans="1:11" ht="15">
      <c r="A236" s="63"/>
      <c r="B236" s="2"/>
      <c r="C236" s="2"/>
      <c r="D236" s="2"/>
      <c r="E236" s="2"/>
      <c r="F236" s="23"/>
      <c r="G236" s="23"/>
      <c r="H236" s="27"/>
      <c r="I236" s="27"/>
      <c r="J236" s="2"/>
      <c r="K236" s="2"/>
    </row>
    <row r="237" spans="1:11" ht="15">
      <c r="A237" s="63"/>
      <c r="B237" s="2" t="s">
        <v>169</v>
      </c>
      <c r="D237" s="2"/>
      <c r="E237" s="2"/>
      <c r="F237" s="23">
        <f>+H237-28</f>
        <v>29</v>
      </c>
      <c r="G237" s="23">
        <f>+I237-122</f>
        <v>38</v>
      </c>
      <c r="H237" s="27">
        <v>57</v>
      </c>
      <c r="I237" s="27">
        <v>160</v>
      </c>
      <c r="J237" s="2"/>
      <c r="K237" s="2"/>
    </row>
    <row r="238" spans="1:11" ht="15">
      <c r="A238" s="63"/>
      <c r="B238" s="2" t="s">
        <v>170</v>
      </c>
      <c r="D238" s="2"/>
      <c r="E238" s="2"/>
      <c r="F238" s="23"/>
      <c r="G238" s="23"/>
      <c r="H238" s="27"/>
      <c r="I238" s="27"/>
      <c r="J238" s="2"/>
      <c r="K238" s="2"/>
    </row>
    <row r="239" spans="1:11" ht="15">
      <c r="A239" s="63"/>
      <c r="B239" s="2" t="s">
        <v>171</v>
      </c>
      <c r="D239" s="2"/>
      <c r="E239" s="2"/>
      <c r="F239" s="23">
        <f>+H239</f>
        <v>0</v>
      </c>
      <c r="G239" s="23">
        <f>+I239-97</f>
        <v>0</v>
      </c>
      <c r="H239" s="27">
        <v>0</v>
      </c>
      <c r="I239" s="27">
        <v>97</v>
      </c>
      <c r="J239" s="2"/>
      <c r="K239" s="2"/>
    </row>
    <row r="240" spans="1:11" ht="15">
      <c r="A240" s="63"/>
      <c r="B240" s="2" t="s">
        <v>70</v>
      </c>
      <c r="D240" s="2"/>
      <c r="E240" s="2"/>
      <c r="F240" s="23">
        <f>+H240+55</f>
        <v>-54</v>
      </c>
      <c r="G240" s="23">
        <f>+I240+87</f>
        <v>-88</v>
      </c>
      <c r="H240" s="27">
        <v>-109</v>
      </c>
      <c r="I240" s="27">
        <v>-175</v>
      </c>
      <c r="J240" s="2"/>
      <c r="K240" s="2"/>
    </row>
    <row r="241" spans="1:11" ht="15">
      <c r="A241" s="63"/>
      <c r="B241" s="2" t="s">
        <v>173</v>
      </c>
      <c r="D241" s="2"/>
      <c r="E241" s="2"/>
      <c r="F241" s="23"/>
      <c r="G241" s="23"/>
      <c r="H241" s="27"/>
      <c r="I241" s="27"/>
      <c r="J241" s="2"/>
      <c r="K241" s="2"/>
    </row>
    <row r="242" spans="1:11" ht="15">
      <c r="A242" s="63"/>
      <c r="B242" s="2" t="s">
        <v>174</v>
      </c>
      <c r="D242" s="2"/>
      <c r="E242" s="2"/>
      <c r="F242" s="23">
        <f>+H242+10</f>
        <v>-9</v>
      </c>
      <c r="G242" s="23">
        <f>+I242+10</f>
        <v>-9</v>
      </c>
      <c r="H242" s="27">
        <v>-19</v>
      </c>
      <c r="I242" s="27">
        <v>-19</v>
      </c>
      <c r="J242" s="2"/>
      <c r="K242" s="2"/>
    </row>
    <row r="243" spans="1:11" ht="15">
      <c r="A243" s="63"/>
      <c r="B243" s="2" t="s">
        <v>175</v>
      </c>
      <c r="D243" s="2"/>
      <c r="E243" s="2"/>
      <c r="F243" s="23"/>
      <c r="G243" s="23"/>
      <c r="H243" s="27"/>
      <c r="I243" s="27"/>
      <c r="J243" s="2"/>
      <c r="K243" s="2"/>
    </row>
    <row r="244" spans="1:11" ht="15">
      <c r="A244" s="63"/>
      <c r="B244" s="2" t="s">
        <v>176</v>
      </c>
      <c r="D244" s="2"/>
      <c r="E244" s="2"/>
      <c r="F244" s="23">
        <f>+H244+425</f>
        <v>-426</v>
      </c>
      <c r="G244" s="23">
        <f>+I244+287</f>
        <v>-288</v>
      </c>
      <c r="H244" s="27">
        <v>-851</v>
      </c>
      <c r="I244" s="27">
        <v>-575</v>
      </c>
      <c r="J244" s="2"/>
      <c r="K244" s="2"/>
    </row>
    <row r="245" spans="1:11" ht="15">
      <c r="A245" s="63"/>
      <c r="B245" s="2"/>
      <c r="C245" s="2"/>
      <c r="D245" s="2"/>
      <c r="E245" s="2"/>
      <c r="F245" s="23"/>
      <c r="G245" s="23"/>
      <c r="H245" s="27"/>
      <c r="I245" s="27"/>
      <c r="J245" s="2"/>
      <c r="K245" s="2"/>
    </row>
    <row r="246" spans="1:11" ht="15">
      <c r="A246" s="63"/>
      <c r="B246" s="2" t="s">
        <v>179</v>
      </c>
      <c r="C246" s="2"/>
      <c r="D246" s="2"/>
      <c r="E246" s="2"/>
      <c r="F246" s="2"/>
      <c r="G246" s="2"/>
      <c r="H246" s="23"/>
      <c r="I246" s="23"/>
      <c r="J246" s="2"/>
      <c r="K246" s="2"/>
    </row>
    <row r="247" spans="1:11" ht="15">
      <c r="A247" s="63"/>
      <c r="B247" s="2" t="s">
        <v>180</v>
      </c>
      <c r="C247" s="2"/>
      <c r="D247" s="2"/>
      <c r="E247" s="2"/>
      <c r="F247" s="2"/>
      <c r="G247" s="2"/>
      <c r="H247" s="23"/>
      <c r="I247" s="23"/>
      <c r="J247" s="2"/>
      <c r="K247" s="2"/>
    </row>
    <row r="248" spans="1:11" ht="15">
      <c r="A248" s="63"/>
      <c r="B248" s="2"/>
      <c r="C248" s="2"/>
      <c r="D248" s="2"/>
      <c r="E248" s="2"/>
      <c r="F248" s="2"/>
      <c r="G248" s="2"/>
      <c r="H248" s="23"/>
      <c r="I248" s="23"/>
      <c r="J248" s="2"/>
      <c r="K248" s="2"/>
    </row>
    <row r="249" spans="1:11" ht="15">
      <c r="A249" s="63"/>
      <c r="B249" s="2"/>
      <c r="C249" s="2"/>
      <c r="D249" s="2"/>
      <c r="E249" s="2"/>
      <c r="F249" s="2"/>
      <c r="G249" s="2"/>
      <c r="H249" s="23"/>
      <c r="I249" s="23"/>
      <c r="J249" s="2"/>
      <c r="K249" s="2"/>
    </row>
    <row r="250" spans="1:9" ht="15">
      <c r="A250" s="9" t="s">
        <v>61</v>
      </c>
      <c r="B250" s="2"/>
      <c r="C250" s="2"/>
      <c r="D250" s="2"/>
      <c r="E250" s="2"/>
      <c r="F250" s="2"/>
      <c r="G250" s="2"/>
      <c r="H250" s="2"/>
      <c r="I250" s="2"/>
    </row>
    <row r="251" spans="1:9" ht="15">
      <c r="A251" s="9"/>
      <c r="B251" s="2"/>
      <c r="C251" s="2"/>
      <c r="D251" s="2"/>
      <c r="E251" s="2"/>
      <c r="F251" s="2"/>
      <c r="G251" s="2"/>
      <c r="H251" s="2"/>
      <c r="I251" s="2"/>
    </row>
    <row r="252" spans="1:9" ht="15">
      <c r="A252" s="9" t="s">
        <v>335</v>
      </c>
      <c r="B252" s="2"/>
      <c r="C252" s="67"/>
      <c r="D252" s="67"/>
      <c r="E252" s="2"/>
      <c r="F252" s="2"/>
      <c r="G252" s="2"/>
      <c r="H252" s="2"/>
      <c r="I252" s="2"/>
    </row>
    <row r="253" spans="1:9" ht="14.25">
      <c r="A253" s="2"/>
      <c r="B253" s="2"/>
      <c r="C253" s="2"/>
      <c r="D253" s="2"/>
      <c r="E253" s="2"/>
      <c r="F253" s="2"/>
      <c r="G253" s="2"/>
      <c r="H253" s="2"/>
      <c r="I253" s="2"/>
    </row>
  </sheetData>
  <sheetProtection/>
  <printOptions/>
  <pageMargins left="0.5" right="0.18" top="0.79" bottom="0.53" header="0.81" footer="0.33"/>
  <pageSetup horizontalDpi="300" verticalDpi="300" orientation="portrait" paperSize="9" r:id="rId1"/>
  <rowBreaks count="4" manualBreakCount="4">
    <brk id="100" max="255" man="1"/>
    <brk id="148" max="255" man="1"/>
    <brk id="190" max="255" man="1"/>
    <brk id="2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user01</cp:lastModifiedBy>
  <cp:lastPrinted>2014-08-21T08:18:44Z</cp:lastPrinted>
  <dcterms:created xsi:type="dcterms:W3CDTF">2002-11-14T03:14:11Z</dcterms:created>
  <dcterms:modified xsi:type="dcterms:W3CDTF">2014-08-28T07:51:27Z</dcterms:modified>
  <cp:category/>
  <cp:version/>
  <cp:contentType/>
  <cp:contentStatus/>
</cp:coreProperties>
</file>